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'CBS'!$A$1:$H$60</definedName>
    <definedName name="_xlnm.Print_Area" localSheetId="4">'CCF'!$A$1:$G$62</definedName>
    <definedName name="_xlnm.Print_Area" localSheetId="1">'CIS'!$A$1:$L$56</definedName>
    <definedName name="_xlnm.Print_Area" localSheetId="3">'Equity'!$A$1:$L$50</definedName>
    <definedName name="_xlnm.Print_Area" localSheetId="5">'Notes'!$A$1:$L$303</definedName>
    <definedName name="_xlnm.Print_Titles" localSheetId="5">'Notes'!$1:$6</definedName>
    <definedName name="Z_EC2F5745_AD53_4030_BB37_77EBAACA5B76_.wvu.PrintArea" localSheetId="2" hidden="1">'CBS'!$A$1:$H$60</definedName>
    <definedName name="Z_EC2F5745_AD53_4030_BB37_77EBAACA5B76_.wvu.PrintArea" localSheetId="4" hidden="1">'CCF'!$A$1:$G$64</definedName>
    <definedName name="Z_EC2F5745_AD53_4030_BB37_77EBAACA5B76_.wvu.PrintArea" localSheetId="1" hidden="1">'CIS'!$A$1:$L$60</definedName>
    <definedName name="Z_EC2F5745_AD53_4030_BB37_77EBAACA5B76_.wvu.PrintArea" localSheetId="3" hidden="1">'Equity'!$A$1:$L$73</definedName>
    <definedName name="Z_EC2F5745_AD53_4030_BB37_77EBAACA5B76_.wvu.PrintArea" localSheetId="5" hidden="1">'Notes'!$A$1:$L$343</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<sst xmlns="http://schemas.openxmlformats.org/spreadsheetml/2006/main" count="409" uniqueCount="304">
  <si>
    <t>Inventories</t>
  </si>
  <si>
    <t>Company No. : 647125-P</t>
  </si>
  <si>
    <t>MMS Ventures Berhad</t>
  </si>
  <si>
    <t>(Incorporated in Malaysia)</t>
  </si>
  <si>
    <t>(The  figures  have  not  been  audited)</t>
  </si>
  <si>
    <t>RM</t>
  </si>
  <si>
    <t>Sundry creditors and accruals</t>
  </si>
  <si>
    <t>Trade debtors</t>
  </si>
  <si>
    <t>Cost of sales</t>
  </si>
  <si>
    <t>Trade creditors</t>
  </si>
  <si>
    <t>Gross profit</t>
  </si>
  <si>
    <t>Other operating income</t>
  </si>
  <si>
    <t>Profit before taxation</t>
  </si>
  <si>
    <t>Revenue</t>
  </si>
  <si>
    <t>Cash flows from operating activities</t>
  </si>
  <si>
    <t>Adjustments for:-</t>
  </si>
  <si>
    <t>Fixed deposits interest</t>
  </si>
  <si>
    <t>Operating profit before working capital changes</t>
  </si>
  <si>
    <t>Adjustments for working capital changes :-</t>
  </si>
  <si>
    <t>Sundry debtors, deposits and prepayments</t>
  </si>
  <si>
    <t>Fixed deposits interest received</t>
  </si>
  <si>
    <t>Income tax paid</t>
  </si>
  <si>
    <t>Cash flows from investing activities</t>
  </si>
  <si>
    <t>Purchase of property, plant and equipment</t>
  </si>
  <si>
    <t>Proceeds from disposal of property, plant and equipment</t>
  </si>
  <si>
    <t>Share</t>
  </si>
  <si>
    <t>Capital</t>
  </si>
  <si>
    <t>Retained</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</si>
  <si>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</si>
  <si>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</si>
  <si>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</si>
  <si>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</si>
  <si>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</si>
  <si>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</si>
  <si>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</si>
  <si>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</si>
  <si>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</si>
  <si>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</si>
  <si>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</si>
  <si>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</si>
  <si>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</si>
  <si>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</si>
  <si>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</si>
  <si>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</si>
  <si>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</si>
  <si>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</si>
  <si>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</si>
  <si>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</si>
  <si>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</si>
  <si>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</si>
  <si>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</si>
  <si>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</si>
  <si>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</si>
  <si>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</si>
  <si>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</si>
  <si>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</si>
  <si>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</si>
  <si>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</si>
  <si>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</si>
  <si>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</si>
  <si>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</si>
  <si>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</si>
  <si>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</si>
  <si>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</si>
  <si>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There were no financial instruments with off-balance sheet risk as at the date of this announcement applicable to the Group.</t>
  </si>
  <si>
    <t>Note</t>
  </si>
  <si>
    <t xml:space="preserve"> </t>
  </si>
  <si>
    <t>MMS  VENTURES  BERHAD</t>
  </si>
  <si>
    <t>(Incorporated  in  Malaysia)</t>
  </si>
  <si>
    <t xml:space="preserve">The Group's interim operations are not affected by seasonal or cyclical factors during  the current quarter under review. </t>
  </si>
  <si>
    <t>a)</t>
  </si>
  <si>
    <t>b)</t>
  </si>
  <si>
    <t>The  Group does not have any convertible securities and accordingly diluted EPS is not applicable.</t>
  </si>
  <si>
    <t>CONDENSED  CONSOLIDATED  INCOME  STATEMENT</t>
  </si>
  <si>
    <t>CONDENSED  CONSOLIDATED  STATEMENT  OF  CHANGES  IN  EQUITY</t>
  </si>
  <si>
    <t xml:space="preserve">Reserve on </t>
  </si>
  <si>
    <t>Consolidation</t>
  </si>
  <si>
    <t xml:space="preserve">Share </t>
  </si>
  <si>
    <t>Premium</t>
  </si>
  <si>
    <t>Status of utilisation of proceeds raised from the Public Issue</t>
  </si>
  <si>
    <t>Proposed</t>
  </si>
  <si>
    <t>Actual</t>
  </si>
  <si>
    <t>Estimated listing expenses*</t>
  </si>
  <si>
    <t>As per section 2.8 of MMS Ventures Berhad’s Prospectus dated 15 December 2005, any variation in the actual listing expenses from the estimated amount will be used for the Group’s working capital or vice versa.</t>
  </si>
  <si>
    <t>*</t>
  </si>
  <si>
    <t>B12</t>
  </si>
  <si>
    <t>Individual quarter</t>
  </si>
  <si>
    <t>Weighted average number of ordinary shares in issue</t>
  </si>
  <si>
    <t>Basic EPS (sen)</t>
  </si>
  <si>
    <t>B13</t>
  </si>
  <si>
    <t xml:space="preserve">        Total: </t>
  </si>
  <si>
    <t>Non - deductible expenses</t>
  </si>
  <si>
    <t>Dividends proposed or declared</t>
  </si>
  <si>
    <t>As at</t>
  </si>
  <si>
    <t>(Audited)</t>
  </si>
  <si>
    <t>31.12.06</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</si>
  <si>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</si>
  <si>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</si>
  <si>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</si>
  <si>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</si>
  <si>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</si>
  <si>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</si>
  <si>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</si>
  <si>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</si>
  <si>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</si>
  <si>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</si>
  <si>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</si>
  <si>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</si>
  <si>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</si>
  <si>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</si>
  <si>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</si>
  <si>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</si>
  <si>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</si>
  <si>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</si>
  <si>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</si>
  <si>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</si>
  <si>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</si>
  <si>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</si>
  <si>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</si>
  <si>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</si>
  <si>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 xml:space="preserve">  Retained profits</t>
  </si>
  <si>
    <t>Individual Quarter</t>
  </si>
  <si>
    <t xml:space="preserve">3 months ended </t>
  </si>
  <si>
    <t>Cumulative Quarter</t>
  </si>
  <si>
    <t>Administrative expenses</t>
  </si>
  <si>
    <t>Interest expense</t>
  </si>
  <si>
    <t>Tax expense</t>
  </si>
  <si>
    <t>Attributable to:</t>
  </si>
  <si>
    <t>Shareholders of the Company</t>
  </si>
  <si>
    <t>Earnings per share</t>
  </si>
  <si>
    <t>Basic earnings per share (sen)</t>
  </si>
  <si>
    <t>Diluted earnings per share (sen)</t>
  </si>
  <si>
    <t>Profits</t>
  </si>
  <si>
    <t>At 1 January 2006</t>
  </si>
  <si>
    <t>Effects of adopting FRS 3</t>
  </si>
  <si>
    <t xml:space="preserve">Pre-listing expenditure </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</si>
  <si>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</si>
  <si>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</si>
  <si>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</si>
  <si>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</si>
  <si>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</si>
  <si>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</si>
  <si>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</si>
  <si>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</si>
  <si>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</si>
  <si>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</si>
  <si>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</si>
  <si>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</si>
  <si>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</si>
  <si>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Quoted investments</t>
  </si>
  <si>
    <t>Status of corporate proposal announced</t>
  </si>
  <si>
    <t>Working capital*</t>
  </si>
  <si>
    <t>R&amp;D expenditure</t>
  </si>
  <si>
    <t>Expansion of production facilities</t>
  </si>
  <si>
    <t>Descriptions</t>
  </si>
  <si>
    <t>utilisation</t>
  </si>
  <si>
    <t>B14</t>
  </si>
  <si>
    <t>Authorisation for issue</t>
  </si>
  <si>
    <t>NA</t>
  </si>
  <si>
    <t>Listing expenses written off</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</si>
  <si>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</si>
  <si>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</si>
  <si>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</si>
  <si>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</si>
  <si>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</si>
  <si>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</si>
  <si>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</si>
  <si>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</si>
  <si>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</si>
  <si>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Deviation</t>
  </si>
  <si>
    <t>2006 to 2009**</t>
  </si>
  <si>
    <t>2006**</t>
  </si>
  <si>
    <t>12 months</t>
  </si>
  <si>
    <t>4 years</t>
  </si>
  <si>
    <t>Explanations</t>
  </si>
  <si>
    <t>**</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</si>
  <si>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</si>
  <si>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</si>
  <si>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</si>
  <si>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</si>
  <si>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</si>
  <si>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</si>
  <si>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</si>
  <si>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</si>
  <si>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</si>
  <si>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</si>
  <si>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</si>
  <si>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</si>
  <si>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</si>
  <si>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Australia</t>
  </si>
  <si>
    <r>
      <t>The interim financial report is unaudited and has been prepared in accordance with FRS 134</t>
    </r>
    <r>
      <rPr>
        <vertAlign val="subscript"/>
        <sz val="11"/>
        <rFont val="Times New Roman"/>
        <family val="1"/>
      </rPr>
      <t>2004</t>
    </r>
    <r>
      <rPr>
        <sz val="11"/>
        <rFont val="Times New Roman"/>
        <family val="1"/>
      </rPr>
      <t>, Interim Financial Reporting, and Paragraph 9.22 of the Listing Requirements of Bursa Malaysia Securities Berhad for the MESDAQ Market.</t>
    </r>
  </si>
  <si>
    <t>B15</t>
  </si>
  <si>
    <t xml:space="preserve">Business segmental information has not been prepared as the Group is confined to one industry segment which is the manufacture of automated systems and machinery. </t>
  </si>
  <si>
    <t>PART B - MESDAQ Listing Requirements (Additional information pursuant to Chapter 9, Appendix 9B of the MESDAQ Market Listing Requirements)</t>
  </si>
  <si>
    <t>Reconciliation of effective tax expense :</t>
  </si>
  <si>
    <t>Distributable</t>
  </si>
  <si>
    <t>Not applicable as the Group did not announce or disclose in any public document any revenue or profit estimate,forecast, projection or internal targets.</t>
  </si>
  <si>
    <t>(RM'000)</t>
  </si>
  <si>
    <t>Intended timeframe for Utilisation</t>
  </si>
  <si>
    <t>Utilisation period as disclosed in MMS Ventures Berhad's Prospectus dated 15 December 2005</t>
  </si>
  <si>
    <t>Quarterly Report on Consolidated Results</t>
  </si>
  <si>
    <t>31.3.07</t>
  </si>
  <si>
    <t xml:space="preserve">The condensed consolidated income statement should be read in conjunction with the audited financial statements for the year ended 31 December 2006 and the accompanying explanatory notes attached to this interim financial statements. </t>
  </si>
  <si>
    <t xml:space="preserve">The condensed consolidated balance sheet should be read in conjunction with the audited financial statements for the year ended 31 December 2006 and the accompanying explanatory notes attached to this interim financial statements. </t>
  </si>
  <si>
    <t>At 1 January 2007</t>
  </si>
  <si>
    <t>Net profit for the period</t>
  </si>
  <si>
    <t xml:space="preserve">The condensed consolidated statement of changes in equity should be read in conjunction with the audited financial statements for the year ended 31 December 2006 and the accompanying explanatory notes attached to this interim financial statements. </t>
  </si>
  <si>
    <r>
      <t xml:space="preserve">Net assets per share (RM)  </t>
    </r>
    <r>
      <rPr>
        <b/>
        <vertAlign val="superscript"/>
        <sz val="10"/>
        <rFont val="Times New Roman"/>
        <family val="1"/>
      </rPr>
      <t>@</t>
    </r>
  </si>
  <si>
    <t>@  based on the number of ordinary shares of 163,000,000 shares</t>
  </si>
  <si>
    <t>Profit from operations</t>
  </si>
  <si>
    <t xml:space="preserve">Net profit for the period </t>
  </si>
  <si>
    <t>Non-distributable</t>
  </si>
  <si>
    <t>CONDENSED CONSOLIDATED  CASH  FLOW  STATEMENT</t>
  </si>
  <si>
    <t xml:space="preserve">The condensed consolidated cash flow statements should be read in conjunction with the audited financial statements for the year ended 31 December 2006 and the accompanying explanatory notes attached to this interim financial statements. </t>
  </si>
  <si>
    <t>NOTES TO THE INTERIM FINANCIAL STATEMENTS</t>
  </si>
  <si>
    <t xml:space="preserve">The interim financial report should be read in conjunction with the audited financial statements for the year ended 31 December 2006.  </t>
  </si>
  <si>
    <t xml:space="preserve">The accounting policies and methods of computation adopted by the Company and its subsidiaries ("Group") in this interim financial statements are consistent with those adopted for the annual audited financial statements for the year ended 31 December 2006 except for the following new/revised Financial Reporting Standards ("FRS") with effect from 1 January 2007. </t>
  </si>
  <si>
    <t>FRS 117     Leases</t>
  </si>
  <si>
    <t>FRS 124     Related Party Disclosures</t>
  </si>
  <si>
    <t>FRS 117: Leases</t>
  </si>
  <si>
    <t>The adoption of the new/revised FRS does not give rise to any adjustment to the opening balances of retained profit of the prior and current year or changes in comparatives except for the following:</t>
  </si>
  <si>
    <t>As previously</t>
  </si>
  <si>
    <t xml:space="preserve">stated </t>
  </si>
  <si>
    <t>Effect on adoption</t>
  </si>
  <si>
    <t xml:space="preserve">of FRS 117 </t>
  </si>
  <si>
    <t>As restated</t>
  </si>
  <si>
    <t>As at 31 December 2006</t>
  </si>
  <si>
    <t xml:space="preserve">Property, plant and equipment </t>
  </si>
  <si>
    <t>Prepaid lease payment on leasehold land</t>
  </si>
  <si>
    <t>The auditors’ report  on the financial statements for the financial year ended 31 December 2006 was not qualified.</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</si>
  <si>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</si>
  <si>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</si>
  <si>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</si>
  <si>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</si>
  <si>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</si>
  <si>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</si>
  <si>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</si>
  <si>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</si>
  <si>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</si>
  <si>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</si>
  <si>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</si>
  <si>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 Pro-Acc Hi-Tech Sdn Bhd</t>
  </si>
  <si>
    <t>Wiring charges</t>
  </si>
  <si>
    <t>- Unique Visoft Engineering Sdn Bhd</t>
  </si>
  <si>
    <t>Sheet metal works</t>
  </si>
  <si>
    <t>-Soon Teck Engineering Works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</si>
  <si>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</si>
  <si>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</si>
  <si>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</si>
  <si>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</si>
  <si>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Basic EPS is calculated by dividing the net profit after tax and minority interests for the period by number of ordinary shares in issue during the period.</t>
  </si>
  <si>
    <t>Profit before tax</t>
  </si>
  <si>
    <t>27%</t>
  </si>
  <si>
    <t xml:space="preserve">Reversal of previously unrecognised deferred tax assets </t>
  </si>
  <si>
    <t xml:space="preserve">  Prepaid lease payment on leasehold land</t>
  </si>
  <si>
    <t>Loss/(Gain) on disposal of plant and equipment</t>
  </si>
  <si>
    <t>Cash generated from operations</t>
  </si>
  <si>
    <t>Net cash generated from operating activities</t>
  </si>
  <si>
    <t>Net increase in cash and cash equivalents</t>
  </si>
  <si>
    <t>Net cash used in investing activities</t>
  </si>
  <si>
    <t>Leasehold land previously classified as property, plant and equipment and stated at cost less impairment losses in prior period is now classified as an operating lease. In accordance with the transitional provisions of FRS117, this change in accounting policies is applied retrospectively. The up-front payments made for the leasehold land represents prepaid lease payments and continue to be amortised on a straight-line basis over the lease term. The reclassification of leasehold land as prepaid lease payments has no impact on the income statement:</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</si>
  <si>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</si>
  <si>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</si>
  <si>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</si>
  <si>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Profit/(loss) before taxation</t>
  </si>
  <si>
    <t>Net profit/(loss) for the period</t>
  </si>
  <si>
    <t>Taxation at Malaysian statutory tax rate of     28%</t>
  </si>
  <si>
    <t>There are no material litigations pending at the date of this report.</t>
  </si>
  <si>
    <t>Europe</t>
  </si>
  <si>
    <t>Revenue for the current quarter was higher than that recorded in the preceding quarter mainly contributed by the higher book sales order secured by the Group while the automation industry is slowly picking up from its sluggish condition,  which was brought about by cautious capital expenditure amongst the players in the semiconductor industry in 2006.</t>
  </si>
  <si>
    <t>Save for the Proposed Special Issue which was disclosed in the Company's preceding quarterly report, there is no new corporate proposal announced during the current quarter under review but not completed as at the date of this report. MMS Ventures Berhad obtained the approval of the Ministry of International Trade and Industry ("MITI") on 4 April 2007 on the Proposed Special Issue.  With the receipt of MITI's approval, the Proposed Special Issue remains subject to approvals being obtained from MMS Ventures Berhad's shareholders and Bursa Securities for the listing and quotation for the new shares of RM0.10 each in MMS Ventures Berhad to be issued thereto.</t>
  </si>
  <si>
    <t>Breakdown of tax charge and explanation of variance between the effective and statutory tax rate for the current quarter and the financial period-to-date</t>
  </si>
  <si>
    <t>For The Second Quarter Ended 30 June 2007</t>
  </si>
  <si>
    <t>FOR  THE  SECOND  QUARTER  ENDED  30  JUNE  2007</t>
  </si>
  <si>
    <t>30.6.07</t>
  </si>
  <si>
    <t>30.6.06</t>
  </si>
  <si>
    <t xml:space="preserve">6 months ended </t>
  </si>
  <si>
    <t>CONDENSED CONSOLIDATED  BALANCE  SHEET  AS  AT  30  JUNE   2007</t>
  </si>
  <si>
    <t>FOR  THE  SECOND QUARTER  ENDED  30  JUNE  2007</t>
  </si>
  <si>
    <t>At 30 June 2007</t>
  </si>
  <si>
    <t>At 30 June 2006</t>
  </si>
  <si>
    <t>6 months ended 30 June</t>
  </si>
  <si>
    <t>Depreciation and amortisation of property, plant and equipment</t>
  </si>
  <si>
    <t>As at 30 June 2007, the Group has no material capital commitments in respect of property, plant and equipment.</t>
  </si>
  <si>
    <t>3 months ended 30 June 2007</t>
  </si>
  <si>
    <t>3 months ended 30 June 2006</t>
  </si>
  <si>
    <t>There were no contingent liabilities or contingent assets as at 30 June 2007 and up to the date of this report.</t>
  </si>
  <si>
    <t>6 months ended 30 June 2007</t>
  </si>
  <si>
    <t>6 months ended 30 June 2006</t>
  </si>
  <si>
    <t>MMS Ventures Berhad has as at 30 June 2007 utilised approximately RM7.384 million of the proceeds raised from the Public Issue, details are as follows:</t>
  </si>
  <si>
    <t>The interim financial statements were authorised for issue by the Board of Directors in accordance with a resolution of the Directors on 23 August 2007.                                         .</t>
  </si>
  <si>
    <t>Net (loss)/profit after tax and minority interests (RM)</t>
  </si>
  <si>
    <t>Losses not available for set-off</t>
  </si>
  <si>
    <t>Tax incentive utilised</t>
  </si>
  <si>
    <t>Under/(Over) provision in prior year</t>
  </si>
  <si>
    <t>Cash and cash equivalents at the end of the period</t>
  </si>
  <si>
    <t>Unquoted investments and properties</t>
  </si>
  <si>
    <t>The effective tax rate for current and cumulative quarters is lower than the statutory tax rate mainly due to certain tax incentive available to the Group.</t>
  </si>
  <si>
    <t xml:space="preserve">On 23 August 2007, the Board of Directors announced that an interim tax exempt dividend of 10% per ordinary share of RM0.10 each in MMSV has been declared for the financial year ending 31 December 2007. In respect of deposited securities, entitlement to dividends will be determined on the basis of the record of depositors as at 28 September 2007. The dividend will be paid on 18 October 2007. </t>
  </si>
  <si>
    <t xml:space="preserve">A 10%  interim tax exempt dividend per ordinary share of RM0.10 was declared by the Company during the corresponding period in 2006. </t>
  </si>
  <si>
    <t>The total dividend for the current financial year is 1 sen as at the date of this announcement.</t>
  </si>
  <si>
    <t>Cash and cash equivalents at the beginning of the period</t>
  </si>
  <si>
    <t>For the quarter ended 30 June 2007,  the Group recorded a revenue of RM3.967 million and a profit before taxation of RM164,592.   The Group's revenue and net profit before taxation decreased by 20% and by 68% from RM4.928 million and RM0.513 million in the second quarter of preceding year 2006 respectively.  The revenue and net profit before taxation for the current quarter are lower than those of the preceding year quarter (quarter 2 of 2006), mainly due to lower book sales order secured by the Group. In the current quarter, the Group's performance was still affected by the general softening of the back-end equipment demand by the semiconductor industry.</t>
  </si>
  <si>
    <t>Barring any unforeseen circumstances, the Directors anticipate the year 2007 to be challenging. The performance of the Group is very much dependent on the overall performance of the semiconductor industry coupled with its capital expenditure pattern.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</si>
</sst>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vertAlign val="subscript"/>
      <sz val="11"/>
      <name val="Times New Roman"/>
      <family val="1"/>
    </font>
    <font>
      <sz val="11"/>
      <color indexed="10"/>
      <name val="Times New Roman"/>
      <family val="1"/>
    </font>
    <font>
      <sz val="11"/>
      <name val="Arial"/>
      <family val="0"/>
    </font>
    <font>
      <b/>
      <sz val="11"/>
      <color indexed="10"/>
      <name val="Times New Roman"/>
      <family val="1"/>
    </font>
    <font>
      <b/>
      <i/>
      <sz val="11"/>
      <name val="Times New Roman"/>
      <family val="1"/>
    </font>
    <font>
      <b/>
      <sz val="11"/>
      <name val="Arial"/>
      <family val="0"/>
    </font>
    <font>
      <i/>
      <sz val="11"/>
      <name val="Times New Roman"/>
      <family val="1"/>
    </font>
    <font>
      <u val="single"/>
      <sz val="11"/>
      <name val="Times New Roman"/>
      <family val="1"/>
    </font>
    <font>
      <b/>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40"/>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95">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37" fontId="6" fillId="2" borderId="10"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0" applyFont="1" applyFill="1" applyAlignment="1">
      <alignment horizontal="center"/>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11" xfId="0" applyNumberFormat="1" applyFont="1" applyBorder="1" applyAlignment="1">
      <alignment horizontal="center"/>
    </xf>
    <xf numFmtId="3" fontId="11" fillId="0" borderId="0" xfId="0" applyNumberFormat="1" applyFont="1" applyBorder="1" applyAlignment="1">
      <alignment horizontal="center"/>
    </xf>
    <xf numFmtId="3" fontId="11" fillId="0" borderId="12" xfId="0" applyNumberFormat="1" applyFont="1" applyBorder="1" applyAlignment="1">
      <alignment horizontal="center"/>
    </xf>
    <xf numFmtId="3" fontId="11" fillId="0" borderId="0" xfId="0" applyNumberFormat="1" applyFont="1" applyAlignment="1">
      <alignment horizontal="centerContinuous"/>
    </xf>
    <xf numFmtId="3" fontId="11" fillId="0" borderId="11"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12"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10"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8" xfId="0" applyNumberFormat="1" applyFont="1" applyFill="1" applyBorder="1" applyAlignment="1">
      <alignment/>
    </xf>
    <xf numFmtId="37" fontId="6" fillId="0" borderId="0" xfId="0" applyNumberFormat="1" applyFont="1" applyFill="1" applyAlignment="1">
      <alignment/>
    </xf>
    <xf numFmtId="39" fontId="6" fillId="0" borderId="13" xfId="0" applyNumberFormat="1" applyFont="1" applyFill="1" applyBorder="1" applyAlignment="1">
      <alignment/>
    </xf>
    <xf numFmtId="0" fontId="0" fillId="2" borderId="0" xfId="0" applyFont="1" applyFill="1" applyAlignment="1">
      <alignment/>
    </xf>
    <xf numFmtId="37" fontId="1" fillId="2" borderId="14"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43"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5" xfId="16" applyNumberFormat="1" applyFont="1" applyFill="1" applyBorder="1" applyAlignment="1">
      <alignment/>
    </xf>
    <xf numFmtId="195" fontId="1" fillId="2" borderId="15" xfId="16" applyNumberFormat="1" applyFont="1" applyFill="1" applyBorder="1" applyAlignment="1">
      <alignment horizontal="right"/>
    </xf>
    <xf numFmtId="37" fontId="1" fillId="2" borderId="15" xfId="0" applyNumberFormat="1" applyFont="1" applyFill="1" applyBorder="1" applyAlignment="1">
      <alignment horizontal="right"/>
    </xf>
    <xf numFmtId="37" fontId="6" fillId="2" borderId="10" xfId="0" applyNumberFormat="1" applyFont="1" applyFill="1" applyBorder="1" applyAlignment="1">
      <alignment horizontal="right"/>
    </xf>
    <xf numFmtId="37" fontId="6" fillId="0" borderId="7" xfId="0" applyNumberFormat="1" applyFont="1" applyFill="1" applyBorder="1" applyAlignment="1">
      <alignmen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10" xfId="16" applyNumberFormat="1" applyFont="1" applyFill="1" applyBorder="1" applyAlignment="1">
      <alignment horizontal="center"/>
    </xf>
    <xf numFmtId="195" fontId="6" fillId="2" borderId="1" xfId="16" applyNumberFormat="1" applyFont="1" applyFill="1" applyBorder="1" applyAlignment="1">
      <alignment/>
    </xf>
    <xf numFmtId="195" fontId="6" fillId="2" borderId="10" xfId="16" applyNumberFormat="1" applyFont="1" applyFill="1" applyBorder="1" applyAlignment="1">
      <alignment/>
    </xf>
    <xf numFmtId="39" fontId="6" fillId="0" borderId="13"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3" xfId="0" applyNumberFormat="1" applyFont="1" applyFill="1" applyBorder="1" applyAlignment="1">
      <alignment horizontal="right"/>
    </xf>
    <xf numFmtId="39" fontId="6" fillId="2" borderId="0" xfId="0" applyNumberFormat="1" applyFont="1" applyFill="1" applyAlignment="1">
      <alignment horizontal="right"/>
    </xf>
    <xf numFmtId="39" fontId="1" fillId="2" borderId="0" xfId="0" applyNumberFormat="1" applyFont="1" applyFill="1" applyAlignment="1">
      <alignment horizontal="right"/>
    </xf>
    <xf numFmtId="39" fontId="6" fillId="2" borderId="13" xfId="0" applyNumberFormat="1" applyFont="1" applyFill="1" applyBorder="1" applyAlignment="1">
      <alignment horizontal="right"/>
    </xf>
    <xf numFmtId="0" fontId="1" fillId="2" borderId="0" xfId="0" applyFont="1" applyFill="1" applyAlignment="1">
      <alignment horizontal="justify"/>
    </xf>
    <xf numFmtId="0" fontId="1" fillId="0" borderId="10" xfId="0" applyFont="1" applyFill="1" applyBorder="1" applyAlignment="1">
      <alignment horizontal="right"/>
    </xf>
    <xf numFmtId="195" fontId="1" fillId="0" borderId="10"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0" fontId="7" fillId="0"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1" fillId="2" borderId="10" xfId="16" applyNumberFormat="1" applyFont="1" applyFill="1" applyBorder="1" applyAlignment="1">
      <alignment/>
    </xf>
    <xf numFmtId="37" fontId="1" fillId="2" borderId="0" xfId="22" applyNumberFormat="1" applyFont="1" applyFill="1" applyBorder="1" applyAlignment="1">
      <alignment/>
      <protection/>
    </xf>
    <xf numFmtId="37" fontId="6" fillId="2" borderId="0" xfId="0" applyNumberFormat="1" applyFont="1" applyFill="1" applyAlignment="1">
      <alignment horizontal="right"/>
    </xf>
    <xf numFmtId="37" fontId="6" fillId="2" borderId="0" xfId="0" applyNumberFormat="1" applyFont="1" applyFill="1" applyBorder="1" applyAlignment="1">
      <alignment horizontal="righ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7" xfId="16" applyNumberFormat="1" applyFont="1" applyFill="1" applyBorder="1" applyAlignment="1">
      <alignment/>
    </xf>
    <xf numFmtId="195" fontId="6" fillId="2" borderId="8" xfId="16" applyNumberFormat="1" applyFont="1" applyFill="1" applyBorder="1" applyAlignment="1">
      <alignment/>
    </xf>
    <xf numFmtId="195" fontId="6" fillId="2" borderId="14" xfId="16" applyNumberFormat="1" applyFont="1" applyFill="1" applyBorder="1" applyAlignment="1">
      <alignment/>
    </xf>
    <xf numFmtId="195" fontId="8" fillId="2" borderId="0" xfId="16" applyNumberFormat="1" applyFont="1" applyFill="1" applyAlignment="1">
      <alignment horizontal="right"/>
    </xf>
    <xf numFmtId="195" fontId="8" fillId="0" borderId="0" xfId="16" applyNumberFormat="1" applyFont="1" applyFill="1" applyAlignment="1">
      <alignment horizontal="right"/>
    </xf>
    <xf numFmtId="195" fontId="1" fillId="2" borderId="0" xfId="16" applyNumberFormat="1" applyFont="1" applyFill="1" applyBorder="1" applyAlignment="1">
      <alignment/>
    </xf>
    <xf numFmtId="37" fontId="7" fillId="0" borderId="0" xfId="22" applyNumberFormat="1" applyFont="1" applyFill="1" applyAlignment="1">
      <alignment horizontal="left"/>
      <protection/>
    </xf>
    <xf numFmtId="195" fontId="1" fillId="0" borderId="10"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9" fillId="0" borderId="0" xfId="25" applyFont="1" applyFill="1" applyAlignment="1">
      <alignment horizontal="justify" vertical="top" wrapText="1"/>
      <protection/>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9" fillId="3" borderId="0" xfId="0" applyFont="1" applyFill="1" applyAlignment="1">
      <alignment/>
    </xf>
    <xf numFmtId="0" fontId="15" fillId="0" borderId="0" xfId="25" applyFont="1" applyFill="1" applyAlignment="1">
      <alignment/>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18" fillId="0" borderId="0" xfId="0" applyFont="1" applyAlignment="1">
      <alignment vertical="top"/>
    </xf>
    <xf numFmtId="0" fontId="9" fillId="0" borderId="0" xfId="0" applyFont="1" applyFill="1" applyBorder="1" applyAlignment="1">
      <alignment/>
    </xf>
    <xf numFmtId="0" fontId="15" fillId="0" borderId="0" xfId="0" applyFont="1" applyFill="1" applyBorder="1" applyAlignment="1">
      <alignment horizontal="right" wrapText="1"/>
    </xf>
    <xf numFmtId="0" fontId="15" fillId="0" borderId="0" xfId="0" applyFont="1" applyBorder="1" applyAlignment="1">
      <alignment horizontal="right" wrapText="1"/>
    </xf>
    <xf numFmtId="0" fontId="18"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20" fillId="0" borderId="0" xfId="0" applyFont="1" applyFill="1" applyBorder="1" applyAlignment="1">
      <alignment horizontal="center"/>
    </xf>
    <xf numFmtId="0" fontId="15" fillId="0" borderId="0" xfId="0" applyFont="1" applyFill="1" applyBorder="1" applyAlignment="1">
      <alignment/>
    </xf>
    <xf numFmtId="0" fontId="20"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6"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18" fillId="0" borderId="0" xfId="0" applyFont="1" applyAlignment="1">
      <alignment horizontal="justify" vertical="top"/>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horizontal="right" vertical="top" wrapText="1"/>
      <protection/>
    </xf>
    <xf numFmtId="0" fontId="15" fillId="0" borderId="0" xfId="25" applyFont="1" applyFill="1" applyAlignment="1">
      <alignment horizontal="justify" vertical="top" wrapText="1"/>
      <protection/>
    </xf>
    <xf numFmtId="0" fontId="9" fillId="0" borderId="0" xfId="23" applyFont="1" applyFill="1" applyAlignment="1">
      <alignment/>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0" fontId="15" fillId="0" borderId="0" xfId="23" applyFont="1" applyFill="1" applyAlignment="1">
      <alignment/>
      <protection/>
    </xf>
    <xf numFmtId="0" fontId="19" fillId="0" borderId="0" xfId="23" applyFont="1" applyFill="1" applyAlignment="1">
      <alignment horizontal="justify" vertical="top" wrapText="1"/>
      <protection/>
    </xf>
    <xf numFmtId="0" fontId="15" fillId="0" borderId="0" xfId="25" applyFont="1" applyFill="1" applyAlignment="1">
      <alignment vertical="top"/>
      <protection/>
    </xf>
    <xf numFmtId="0" fontId="9" fillId="0" borderId="3" xfId="0" applyFont="1" applyFill="1" applyBorder="1" applyAlignment="1">
      <alignment/>
    </xf>
    <xf numFmtId="0" fontId="9" fillId="0" borderId="8" xfId="25" applyFont="1" applyFill="1" applyBorder="1" applyAlignment="1">
      <alignment horizontal="justify" vertical="top"/>
      <protection/>
    </xf>
    <xf numFmtId="0" fontId="9" fillId="0" borderId="12" xfId="25" applyFont="1" applyFill="1" applyBorder="1" applyAlignment="1">
      <alignment horizontal="justify" vertical="top"/>
      <protection/>
    </xf>
    <xf numFmtId="0" fontId="9" fillId="0" borderId="0" xfId="25" applyFont="1" applyFill="1" applyBorder="1" applyAlignment="1">
      <alignment horizontal="justify" vertical="top"/>
      <protection/>
    </xf>
    <xf numFmtId="0" fontId="9" fillId="0" borderId="15" xfId="0" applyFont="1" applyFill="1" applyBorder="1" applyAlignment="1">
      <alignment/>
    </xf>
    <xf numFmtId="0" fontId="15" fillId="0" borderId="0" xfId="25" applyFont="1" applyFill="1" applyAlignment="1" quotePrefix="1">
      <alignment horizontal="left"/>
      <protection/>
    </xf>
    <xf numFmtId="0" fontId="23" fillId="0" borderId="0" xfId="0" applyFont="1" applyFill="1" applyAlignment="1">
      <alignment/>
    </xf>
    <xf numFmtId="0" fontId="18"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0" fontId="9" fillId="0" borderId="0" xfId="0" applyFont="1" applyFill="1" applyBorder="1" applyAlignment="1">
      <alignment horizontal="left" vertical="top" wrapText="1"/>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20" fillId="0" borderId="1" xfId="0" applyFont="1" applyFill="1" applyBorder="1" applyAlignment="1">
      <alignment horizontal="center"/>
    </xf>
    <xf numFmtId="9" fontId="9" fillId="0" borderId="0" xfId="26" applyFont="1" applyFill="1" applyBorder="1" applyAlignment="1">
      <alignment horizontal="right"/>
    </xf>
    <xf numFmtId="9" fontId="9" fillId="0" borderId="0" xfId="26" applyFont="1" applyFill="1" applyAlignment="1">
      <alignment/>
    </xf>
    <xf numFmtId="0" fontId="15" fillId="0" borderId="0" xfId="0" applyFont="1" applyFill="1" applyAlignment="1">
      <alignment horizontal="justify" vertical="top"/>
    </xf>
    <xf numFmtId="0" fontId="21" fillId="0" borderId="0" xfId="0" applyFont="1" applyFill="1" applyAlignment="1">
      <alignment horizontal="justify" vertical="top"/>
    </xf>
    <xf numFmtId="0" fontId="9" fillId="0" borderId="2" xfId="0" applyFont="1" applyFill="1" applyBorder="1" applyAlignment="1">
      <alignment horizontal="justify" vertical="top" wrapText="1"/>
    </xf>
    <xf numFmtId="0" fontId="15" fillId="0" borderId="7" xfId="0" applyFont="1" applyFill="1" applyBorder="1" applyAlignment="1">
      <alignment horizontal="right" vertical="top" wrapText="1"/>
    </xf>
    <xf numFmtId="0" fontId="9" fillId="0" borderId="0" xfId="0" applyFont="1" applyFill="1" applyBorder="1" applyAlignment="1">
      <alignment horizontal="righ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right" vertical="top" wrapText="1"/>
    </xf>
    <xf numFmtId="0" fontId="15" fillId="0" borderId="0" xfId="0" applyFont="1" applyFill="1" applyBorder="1" applyAlignment="1">
      <alignment horizontal="right" vertical="top" wrapText="1"/>
    </xf>
    <xf numFmtId="0" fontId="9" fillId="0" borderId="4" xfId="0" applyFont="1" applyFill="1" applyBorder="1" applyAlignment="1">
      <alignment/>
    </xf>
    <xf numFmtId="0" fontId="9" fillId="0" borderId="11" xfId="0" applyFont="1" applyFill="1" applyBorder="1" applyAlignment="1">
      <alignment horizontal="justify" vertical="top" wrapText="1"/>
    </xf>
    <xf numFmtId="3" fontId="9" fillId="0" borderId="8" xfId="0" applyNumberFormat="1" applyFont="1" applyFill="1" applyBorder="1" applyAlignment="1">
      <alignment horizontal="right" vertical="top" wrapText="1"/>
    </xf>
    <xf numFmtId="3" fontId="9" fillId="0" borderId="12" xfId="16" applyNumberFormat="1" applyFont="1" applyFill="1" applyBorder="1" applyAlignment="1">
      <alignment horizontal="right" vertical="top" wrapText="1"/>
    </xf>
    <xf numFmtId="3" fontId="9" fillId="0" borderId="11" xfId="25" applyNumberFormat="1" applyFont="1" applyFill="1" applyBorder="1" applyAlignment="1">
      <alignment horizontal="right" vertical="top"/>
      <protection/>
    </xf>
    <xf numFmtId="0" fontId="9" fillId="0" borderId="12" xfId="0" applyFont="1" applyFill="1" applyBorder="1" applyAlignment="1">
      <alignment/>
    </xf>
    <xf numFmtId="0" fontId="9" fillId="0" borderId="0" xfId="0" applyFont="1" applyFill="1" applyAlignment="1">
      <alignment horizontal="right"/>
    </xf>
    <xf numFmtId="0" fontId="9" fillId="0" borderId="8" xfId="0" applyFont="1" applyFill="1" applyBorder="1" applyAlignment="1">
      <alignment horizontal="right"/>
    </xf>
    <xf numFmtId="195" fontId="9" fillId="0" borderId="0" xfId="16" applyNumberFormat="1" applyFont="1" applyFill="1" applyBorder="1" applyAlignment="1">
      <alignment horizontal="right" vertical="top" wrapText="1"/>
    </xf>
    <xf numFmtId="9" fontId="9" fillId="0" borderId="12" xfId="26" applyFont="1" applyFill="1" applyBorder="1" applyAlignment="1">
      <alignment/>
    </xf>
    <xf numFmtId="3" fontId="9" fillId="0" borderId="6" xfId="16" applyNumberFormat="1" applyFont="1" applyFill="1" applyBorder="1" applyAlignment="1">
      <alignment horizontal="right" vertical="top" wrapText="1"/>
    </xf>
    <xf numFmtId="3" fontId="9" fillId="0" borderId="0" xfId="16" applyNumberFormat="1" applyFont="1" applyFill="1" applyBorder="1" applyAlignment="1">
      <alignment horizontal="right" vertical="top" wrapText="1"/>
    </xf>
    <xf numFmtId="3" fontId="9" fillId="0" borderId="9" xfId="16"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5" fillId="0" borderId="14" xfId="0" applyNumberFormat="1" applyFont="1" applyFill="1" applyBorder="1" applyAlignment="1">
      <alignment horizontal="right" vertical="top" wrapText="1"/>
    </xf>
    <xf numFmtId="3" fontId="15" fillId="0" borderId="1"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wrapText="1"/>
    </xf>
    <xf numFmtId="195" fontId="15" fillId="0" borderId="15" xfId="16" applyNumberFormat="1" applyFont="1" applyFill="1" applyBorder="1" applyAlignment="1">
      <alignment horizontal="right" vertical="top" wrapText="1"/>
    </xf>
    <xf numFmtId="195" fontId="15" fillId="0" borderId="18" xfId="16"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22" fillId="0" borderId="0" xfId="0" applyFont="1" applyFill="1" applyAlignment="1">
      <alignment/>
    </xf>
    <xf numFmtId="0" fontId="9" fillId="0" borderId="11" xfId="25" applyFont="1" applyFill="1" applyBorder="1" applyAlignment="1">
      <alignment horizontal="justify" vertical="top"/>
      <protection/>
    </xf>
    <xf numFmtId="0" fontId="9" fillId="0" borderId="11" xfId="25" applyFont="1" applyFill="1" applyBorder="1" applyAlignment="1">
      <alignment horizontal="center" vertical="top"/>
      <protection/>
    </xf>
    <xf numFmtId="0" fontId="9" fillId="0" borderId="12" xfId="25" applyFont="1" applyFill="1" applyBorder="1" applyAlignment="1">
      <alignment horizontal="center" vertical="top"/>
      <protection/>
    </xf>
    <xf numFmtId="0" fontId="9" fillId="0" borderId="0" xfId="25" applyFont="1" applyFill="1" applyBorder="1" applyAlignment="1">
      <alignment horizontal="right" vertical="top"/>
      <protection/>
    </xf>
    <xf numFmtId="0" fontId="9" fillId="0" borderId="8" xfId="25" applyFont="1" applyFill="1" applyBorder="1" applyAlignment="1">
      <alignment horizontal="right" vertical="top"/>
      <protection/>
    </xf>
    <xf numFmtId="0" fontId="15" fillId="0" borderId="4" xfId="0" applyFont="1" applyFill="1" applyBorder="1" applyAlignment="1">
      <alignment horizontal="right" vertical="top" wrapText="1"/>
    </xf>
    <xf numFmtId="0" fontId="15" fillId="0" borderId="12" xfId="0" applyFont="1" applyFill="1" applyBorder="1" applyAlignment="1">
      <alignment horizontal="right" vertical="top" wrapText="1"/>
    </xf>
    <xf numFmtId="0" fontId="9" fillId="0" borderId="5" xfId="25" applyFont="1" applyFill="1" applyBorder="1" applyAlignment="1">
      <alignment horizontal="justify" vertical="top"/>
      <protection/>
    </xf>
    <xf numFmtId="0" fontId="9" fillId="0" borderId="1" xfId="25" applyFont="1" applyFill="1" applyBorder="1" applyAlignment="1">
      <alignment horizontal="justify" vertical="top"/>
      <protection/>
    </xf>
    <xf numFmtId="0" fontId="9" fillId="0" borderId="6" xfId="0" applyFont="1" applyFill="1" applyBorder="1" applyAlignment="1">
      <alignment/>
    </xf>
    <xf numFmtId="0" fontId="9" fillId="0" borderId="6" xfId="25" applyFont="1" applyFill="1" applyBorder="1" applyAlignment="1">
      <alignment horizontal="right" vertical="top"/>
      <protection/>
    </xf>
    <xf numFmtId="0" fontId="15" fillId="0" borderId="9" xfId="25" applyFont="1" applyFill="1" applyBorder="1" applyAlignment="1">
      <alignment horizontal="right" vertical="top"/>
      <protection/>
    </xf>
    <xf numFmtId="37" fontId="1" fillId="2" borderId="7" xfId="0" applyNumberFormat="1" applyFont="1" applyFill="1" applyBorder="1" applyAlignment="1">
      <alignment/>
    </xf>
    <xf numFmtId="37" fontId="1" fillId="2" borderId="8" xfId="0" applyNumberFormat="1" applyFont="1" applyFill="1" applyBorder="1" applyAlignment="1">
      <alignment/>
    </xf>
    <xf numFmtId="37" fontId="1" fillId="0" borderId="8" xfId="0" applyNumberFormat="1" applyFont="1" applyFill="1" applyBorder="1" applyAlignment="1">
      <alignment/>
    </xf>
    <xf numFmtId="37" fontId="1" fillId="2" borderId="9" xfId="0" applyNumberFormat="1" applyFont="1" applyFill="1" applyBorder="1" applyAlignment="1">
      <alignment/>
    </xf>
    <xf numFmtId="37" fontId="1" fillId="0" borderId="7" xfId="0" applyNumberFormat="1" applyFont="1" applyFill="1" applyBorder="1" applyAlignment="1">
      <alignment/>
    </xf>
    <xf numFmtId="195" fontId="1" fillId="2" borderId="7" xfId="16" applyNumberFormat="1" applyFont="1" applyFill="1" applyBorder="1" applyAlignment="1">
      <alignment/>
    </xf>
    <xf numFmtId="195" fontId="1" fillId="2" borderId="8" xfId="16" applyNumberFormat="1" applyFont="1" applyFill="1" applyBorder="1" applyAlignment="1">
      <alignment/>
    </xf>
    <xf numFmtId="0" fontId="9" fillId="0" borderId="0" xfId="25" applyFont="1" applyFill="1" applyAlignment="1">
      <alignment horizontal="left" vertical="top"/>
      <protection/>
    </xf>
    <xf numFmtId="0" fontId="1" fillId="2" borderId="0" xfId="0" applyFont="1" applyFill="1" applyAlignment="1" quotePrefix="1">
      <alignment/>
    </xf>
    <xf numFmtId="174" fontId="1" fillId="0" borderId="13" xfId="0" applyNumberFormat="1" applyFont="1" applyFill="1" applyBorder="1" applyAlignment="1">
      <alignment horizontal="right"/>
    </xf>
    <xf numFmtId="174" fontId="6" fillId="0" borderId="13" xfId="0" applyNumberFormat="1" applyFont="1" applyFill="1" applyBorder="1" applyAlignment="1">
      <alignment horizontal="right"/>
    </xf>
    <xf numFmtId="0" fontId="9" fillId="0" borderId="0" xfId="0" applyFont="1" applyFill="1" applyAlignment="1" quotePrefix="1">
      <alignment/>
    </xf>
    <xf numFmtId="197" fontId="15" fillId="0" borderId="0" xfId="16" applyNumberFormat="1" applyFont="1" applyFill="1" applyBorder="1" applyAlignment="1">
      <alignment horizontal="right" vertical="top" wrapText="1"/>
    </xf>
    <xf numFmtId="9" fontId="9" fillId="0" borderId="0" xfId="23" applyNumberFormat="1" applyFont="1" applyFill="1" applyAlignment="1" quotePrefix="1">
      <alignment horizontal="justify" vertical="top"/>
      <protection/>
    </xf>
    <xf numFmtId="37" fontId="9" fillId="0" borderId="0" xfId="16" applyNumberFormat="1" applyFont="1" applyFill="1" applyAlignment="1">
      <alignment vertical="top"/>
    </xf>
    <xf numFmtId="37" fontId="9" fillId="0" borderId="0" xfId="25" applyNumberFormat="1" applyFont="1" applyFill="1" applyAlignment="1">
      <alignment vertical="top"/>
      <protection/>
    </xf>
    <xf numFmtId="195" fontId="9" fillId="0" borderId="0" xfId="16" applyNumberFormat="1" applyFont="1" applyFill="1" applyAlignment="1">
      <alignment vertical="top"/>
    </xf>
    <xf numFmtId="37" fontId="1" fillId="2" borderId="9" xfId="0" applyNumberFormat="1" applyFont="1" applyFill="1" applyBorder="1" applyAlignment="1">
      <alignment horizontal="righ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37" fontId="1" fillId="0" borderId="1" xfId="0" applyNumberFormat="1" applyFont="1" applyFill="1" applyBorder="1" applyAlignment="1">
      <alignment/>
    </xf>
    <xf numFmtId="37" fontId="1" fillId="0" borderId="10" xfId="0" applyNumberFormat="1" applyFont="1" applyFill="1" applyBorder="1" applyAlignment="1">
      <alignment/>
    </xf>
    <xf numFmtId="37" fontId="1" fillId="0" borderId="10" xfId="22" applyNumberFormat="1" applyFont="1" applyFill="1" applyBorder="1" applyAlignment="1">
      <alignment/>
      <protection/>
    </xf>
    <xf numFmtId="195" fontId="9" fillId="0" borderId="0" xfId="16" applyNumberFormat="1" applyFont="1" applyFill="1" applyBorder="1" applyAlignment="1">
      <alignment horizontal="center" vertical="top"/>
    </xf>
    <xf numFmtId="0" fontId="15" fillId="0" borderId="0" xfId="25" applyFont="1" applyFill="1" applyAlignment="1">
      <alignment vertical="top" wrapText="1"/>
      <protection/>
    </xf>
    <xf numFmtId="195" fontId="15" fillId="0" borderId="16" xfId="16" applyNumberFormat="1" applyFont="1" applyFill="1" applyBorder="1" applyAlignment="1">
      <alignment horizontal="right" vertical="top" wrapText="1"/>
    </xf>
    <xf numFmtId="195" fontId="9" fillId="0" borderId="0" xfId="16" applyNumberFormat="1" applyFont="1" applyFill="1" applyAlignment="1">
      <alignment/>
    </xf>
    <xf numFmtId="194" fontId="9" fillId="0" borderId="0" xfId="16" applyNumberFormat="1" applyFont="1" applyFill="1" applyAlignment="1">
      <alignment/>
    </xf>
    <xf numFmtId="195" fontId="15" fillId="0" borderId="0" xfId="16" applyNumberFormat="1" applyFont="1" applyFill="1" applyBorder="1" applyAlignment="1">
      <alignment horizontal="right"/>
    </xf>
    <xf numFmtId="195" fontId="15" fillId="0" borderId="0" xfId="16" applyNumberFormat="1" applyFont="1" applyFill="1" applyBorder="1" applyAlignment="1">
      <alignment/>
    </xf>
    <xf numFmtId="195" fontId="15" fillId="0" borderId="0" xfId="16" applyNumberFormat="1" applyFont="1" applyFill="1" applyAlignment="1">
      <alignment/>
    </xf>
    <xf numFmtId="37" fontId="6" fillId="0" borderId="1" xfId="0" applyNumberFormat="1" applyFont="1" applyFill="1" applyBorder="1" applyAlignment="1">
      <alignment/>
    </xf>
    <xf numFmtId="37" fontId="6" fillId="0" borderId="10" xfId="0" applyNumberFormat="1" applyFont="1" applyFill="1" applyBorder="1" applyAlignment="1">
      <alignment/>
    </xf>
    <xf numFmtId="195" fontId="6" fillId="0" borderId="0" xfId="16" applyNumberFormat="1" applyFont="1" applyFill="1" applyBorder="1" applyAlignment="1">
      <alignment/>
    </xf>
    <xf numFmtId="195" fontId="6" fillId="0" borderId="1" xfId="16" applyNumberFormat="1" applyFont="1" applyFill="1" applyBorder="1" applyAlignment="1">
      <alignment/>
    </xf>
    <xf numFmtId="195" fontId="6" fillId="0" borderId="10" xfId="16" applyNumberFormat="1" applyFont="1" applyFill="1" applyBorder="1" applyAlignment="1">
      <alignment/>
    </xf>
    <xf numFmtId="0" fontId="0" fillId="0" borderId="0" xfId="0" applyAlignment="1">
      <alignment horizontal="justify" vertical="top"/>
    </xf>
    <xf numFmtId="195" fontId="9" fillId="0" borderId="0" xfId="16" applyNumberFormat="1" applyFont="1" applyFill="1" applyAlignment="1">
      <alignment horizontal="right" vertical="top"/>
    </xf>
    <xf numFmtId="0" fontId="23" fillId="0" borderId="0" xfId="25" applyFont="1" applyFill="1" applyAlignment="1">
      <alignment horizontal="justify" vertical="top"/>
      <protection/>
    </xf>
    <xf numFmtId="195" fontId="9" fillId="0" borderId="16" xfId="16" applyNumberFormat="1" applyFont="1" applyFill="1" applyBorder="1" applyAlignment="1">
      <alignment horizontal="center" vertical="top"/>
    </xf>
    <xf numFmtId="0" fontId="9" fillId="0" borderId="0" xfId="25" applyFont="1" applyFill="1" applyAlignment="1">
      <alignment horizontal="center" vertical="top"/>
      <protection/>
    </xf>
    <xf numFmtId="0" fontId="9" fillId="0" borderId="0" xfId="0" applyFont="1" applyFill="1" applyBorder="1" applyAlignment="1">
      <alignment horizontal="justify" vertical="top"/>
    </xf>
    <xf numFmtId="0" fontId="0" fillId="0" borderId="0" xfId="0" applyBorder="1" applyAlignment="1">
      <alignment horizontal="justify" vertical="top"/>
    </xf>
    <xf numFmtId="0" fontId="15" fillId="0" borderId="0" xfId="23" applyFont="1" applyFill="1" applyAlignment="1">
      <alignment vertical="top"/>
      <protection/>
    </xf>
    <xf numFmtId="0" fontId="9" fillId="0" borderId="0" xfId="25" applyFont="1" applyFill="1" applyAlignment="1">
      <alignment horizontal="left" vertical="top"/>
      <protection/>
    </xf>
    <xf numFmtId="0" fontId="9" fillId="0" borderId="0" xfId="25" applyFont="1" applyFill="1" applyAlignment="1" quotePrefix="1">
      <alignment horizontal="justify" vertical="top"/>
      <protection/>
    </xf>
    <xf numFmtId="0" fontId="9" fillId="0" borderId="0" xfId="25" applyFont="1" applyFill="1" applyAlignment="1">
      <alignment horizontal="justify" vertical="top"/>
      <protection/>
    </xf>
    <xf numFmtId="0" fontId="9" fillId="0" borderId="0" xfId="25" applyFont="1" applyFill="1" applyAlignment="1">
      <alignment horizontal="left"/>
      <protection/>
    </xf>
    <xf numFmtId="0" fontId="9" fillId="0" borderId="0" xfId="23" applyFont="1" applyFill="1" applyAlignment="1">
      <alignment horizontal="justify" vertical="top"/>
      <protection/>
    </xf>
    <xf numFmtId="195" fontId="9" fillId="0" borderId="0" xfId="16" applyNumberFormat="1" applyFont="1" applyFill="1" applyAlignment="1">
      <alignment horizontal="center" vertical="top"/>
    </xf>
    <xf numFmtId="0" fontId="6" fillId="0" borderId="0" xfId="0" applyFont="1" applyFill="1" applyAlignment="1">
      <alignment horizontal="center"/>
    </xf>
    <xf numFmtId="0" fontId="6" fillId="0" borderId="11" xfId="0" applyFont="1" applyFill="1" applyBorder="1" applyAlignment="1" quotePrefix="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9" fillId="0" borderId="0" xfId="0" applyFont="1" applyFill="1" applyAlignment="1">
      <alignment horizontal="justify" vertical="top" wrapText="1"/>
    </xf>
    <xf numFmtId="0" fontId="9" fillId="0" borderId="0" xfId="0" applyFont="1" applyFill="1" applyAlignment="1">
      <alignment horizontal="justify" vertical="top"/>
    </xf>
    <xf numFmtId="0" fontId="15" fillId="0" borderId="0" xfId="0" applyFont="1" applyFill="1" applyAlignment="1">
      <alignment horizontal="justify"/>
    </xf>
    <xf numFmtId="0" fontId="9" fillId="0" borderId="0" xfId="0" applyFont="1" applyFill="1" applyAlignment="1">
      <alignment horizontal="justify"/>
    </xf>
    <xf numFmtId="0" fontId="15" fillId="0" borderId="0" xfId="23" applyFont="1" applyFill="1" applyAlignment="1">
      <alignment horizontal="justify" vertical="top" wrapText="1"/>
      <protection/>
    </xf>
    <xf numFmtId="0" fontId="15" fillId="0" borderId="0" xfId="25" applyFont="1" applyFill="1" applyAlignment="1">
      <alignment horizontal="center" vertical="top"/>
      <protection/>
    </xf>
    <xf numFmtId="0" fontId="15" fillId="0" borderId="0" xfId="25" applyFont="1" applyFill="1" applyBorder="1" applyAlignment="1">
      <alignment horizontal="center" vertical="top"/>
      <protection/>
    </xf>
    <xf numFmtId="0" fontId="15" fillId="0" borderId="0" xfId="0" applyFont="1" applyFill="1" applyAlignment="1">
      <alignment horizontal="justify" vertical="top"/>
    </xf>
    <xf numFmtId="3" fontId="12" fillId="0" borderId="11" xfId="0" applyNumberFormat="1" applyFont="1" applyBorder="1" applyAlignment="1">
      <alignment horizontal="center"/>
    </xf>
    <xf numFmtId="3" fontId="12" fillId="0" borderId="0" xfId="0" applyNumberFormat="1" applyFont="1" applyBorder="1" applyAlignment="1">
      <alignment horizontal="center"/>
    </xf>
    <xf numFmtId="3" fontId="12" fillId="0" borderId="12" xfId="0" applyNumberFormat="1" applyFont="1" applyBorder="1" applyAlignment="1">
      <alignment horizontal="center"/>
    </xf>
    <xf numFmtId="3" fontId="11" fillId="0" borderId="11"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12" xfId="0" applyNumberFormat="1" applyFont="1" applyBorder="1" applyAlignment="1" quotePrefix="1">
      <alignment horizontal="center"/>
    </xf>
    <xf numFmtId="3" fontId="13" fillId="0" borderId="11" xfId="0" applyNumberFormat="1" applyFont="1" applyBorder="1" applyAlignment="1">
      <alignment horizontal="center"/>
    </xf>
    <xf numFmtId="3" fontId="13" fillId="0" borderId="0" xfId="0" applyNumberFormat="1" applyFont="1" applyBorder="1" applyAlignment="1">
      <alignment horizontal="center"/>
    </xf>
    <xf numFmtId="3" fontId="13" fillId="0" borderId="12"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12"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11" xfId="0" applyFont="1" applyFill="1" applyBorder="1" applyAlignment="1" quotePrefix="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0" fontId="1" fillId="2" borderId="11" xfId="0" applyFont="1" applyFill="1" applyBorder="1" applyAlignment="1" quotePrefix="1">
      <alignment horizontal="center"/>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9" fillId="0" borderId="0" xfId="25" applyFont="1" applyFill="1" applyAlignment="1">
      <alignment horizontal="justify" vertical="top"/>
      <protection/>
    </xf>
    <xf numFmtId="0" fontId="9" fillId="0" borderId="0" xfId="23" applyFont="1" applyFill="1" applyAlignment="1">
      <alignment horizontal="justify" vertical="top" wrapText="1"/>
      <protection/>
    </xf>
    <xf numFmtId="0" fontId="15" fillId="0" borderId="0" xfId="25" applyFont="1" applyFill="1" applyAlignment="1">
      <alignment horizontal="justify" vertical="top"/>
      <protection/>
    </xf>
    <xf numFmtId="0" fontId="15" fillId="0" borderId="0" xfId="23" applyFont="1" applyFill="1" applyAlignment="1">
      <alignment horizontal="center" vertical="top" wrapText="1"/>
      <protection/>
    </xf>
    <xf numFmtId="0" fontId="15" fillId="0" borderId="0" xfId="23" applyFont="1" applyFill="1" applyAlignment="1">
      <alignment horizontal="justify" vertical="top"/>
      <protection/>
    </xf>
    <xf numFmtId="0" fontId="9" fillId="0" borderId="0" xfId="25" applyFont="1" applyFill="1" applyAlignment="1">
      <alignment vertical="top"/>
      <protection/>
    </xf>
    <xf numFmtId="0" fontId="9" fillId="0" borderId="0" xfId="25" applyFont="1" applyFill="1" applyAlignment="1">
      <alignment horizontal="justify" vertical="top" wrapText="1"/>
      <protection/>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21" fillId="0" borderId="0" xfId="0" applyFont="1" applyFill="1" applyAlignment="1">
      <alignment horizontal="justify" vertical="top"/>
    </xf>
    <xf numFmtId="0" fontId="9" fillId="0" borderId="0" xfId="0" applyFont="1" applyFill="1" applyBorder="1" applyAlignment="1">
      <alignment horizontal="left" vertical="top" wrapText="1"/>
    </xf>
    <xf numFmtId="37" fontId="9" fillId="0" borderId="0" xfId="24" applyNumberFormat="1" applyFont="1" applyFill="1" applyAlignment="1">
      <alignment horizontal="justify" wrapText="1"/>
      <protection/>
    </xf>
    <xf numFmtId="0" fontId="18" fillId="0" borderId="0" xfId="0" applyFont="1" applyAlignment="1">
      <alignment/>
    </xf>
    <xf numFmtId="0" fontId="15" fillId="0" borderId="0" xfId="23" applyFont="1" applyFill="1" applyBorder="1" applyAlignment="1">
      <alignment horizontal="justify" vertical="top" wrapText="1"/>
      <protection/>
    </xf>
    <xf numFmtId="0" fontId="18" fillId="0" borderId="0" xfId="0" applyFont="1" applyFill="1" applyAlignment="1">
      <alignment horizontal="justify" vertical="top"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9" fillId="0" borderId="0" xfId="25" applyFont="1" applyFill="1" applyAlignment="1">
      <alignment horizontal="left" vertical="top" wrapText="1"/>
      <protection/>
    </xf>
    <xf numFmtId="0" fontId="15" fillId="0" borderId="5" xfId="25" applyFont="1" applyFill="1" applyBorder="1" applyAlignment="1">
      <alignment horizontal="left" vertical="top"/>
      <protection/>
    </xf>
    <xf numFmtId="0" fontId="15" fillId="0" borderId="6" xfId="25" applyFont="1" applyFill="1" applyBorder="1" applyAlignment="1">
      <alignment horizontal="left" vertical="top"/>
      <protection/>
    </xf>
    <xf numFmtId="0" fontId="15" fillId="0" borderId="17" xfId="0" applyFont="1" applyFill="1" applyBorder="1" applyAlignment="1">
      <alignment horizontal="left" vertical="top" wrapText="1"/>
    </xf>
    <xf numFmtId="0" fontId="15" fillId="0" borderId="15" xfId="0" applyFont="1" applyFill="1" applyBorder="1" applyAlignment="1">
      <alignment horizontal="left" vertical="top" wrapText="1"/>
    </xf>
    <xf numFmtId="0" fontId="22" fillId="0" borderId="0" xfId="0" applyFont="1" applyFill="1" applyAlignment="1">
      <alignment horizontal="justify" wrapText="1"/>
    </xf>
    <xf numFmtId="0" fontId="9" fillId="0" borderId="0" xfId="0" applyFont="1" applyFill="1" applyAlignment="1">
      <alignment wrapText="1"/>
    </xf>
    <xf numFmtId="0" fontId="9" fillId="0" borderId="0" xfId="25" applyFont="1" applyFill="1" applyAlignment="1">
      <alignment horizontal="justify" wrapText="1"/>
      <protection/>
    </xf>
    <xf numFmtId="0" fontId="15" fillId="0" borderId="7" xfId="0" applyFont="1" applyFill="1" applyBorder="1" applyAlignment="1">
      <alignment horizontal="right" vertical="top" wrapText="1"/>
    </xf>
    <xf numFmtId="0" fontId="18" fillId="0" borderId="8" xfId="0" applyFont="1" applyFill="1" applyBorder="1" applyAlignment="1">
      <alignment horizontal="right" vertical="top" wrapText="1"/>
    </xf>
    <xf numFmtId="0" fontId="15" fillId="0" borderId="2" xfId="25" applyFont="1" applyFill="1" applyBorder="1" applyAlignment="1">
      <alignment horizontal="center" vertical="top"/>
      <protection/>
    </xf>
    <xf numFmtId="0" fontId="18" fillId="0" borderId="4"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8" fillId="0" borderId="0" xfId="0" applyFont="1" applyAlignment="1">
      <alignment vertical="top"/>
    </xf>
    <xf numFmtId="0" fontId="15" fillId="0" borderId="0" xfId="0" applyFont="1" applyFill="1" applyAlignment="1">
      <alignment horizontal="left"/>
    </xf>
    <xf numFmtId="0" fontId="9" fillId="0" borderId="0" xfId="0" applyNumberFormat="1" applyFont="1" applyFill="1" applyAlignment="1">
      <alignment horizontal="justify"/>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152</xdr:row>
      <xdr:rowOff>85725</xdr:rowOff>
    </xdr:from>
    <xdr:to>
      <xdr:col>9</xdr:col>
      <xdr:colOff>114300</xdr:colOff>
      <xdr:row>152</xdr:row>
      <xdr:rowOff>85725</xdr:rowOff>
    </xdr:to>
    <xdr:sp>
      <xdr:nvSpPr>
        <xdr:cNvPr id="1" name="Line 3"/>
        <xdr:cNvSpPr>
          <a:spLocks/>
        </xdr:cNvSpPr>
      </xdr:nvSpPr>
      <xdr:spPr>
        <a:xfrm>
          <a:off x="4333875" y="269081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152</xdr:row>
      <xdr:rowOff>76200</xdr:rowOff>
    </xdr:from>
    <xdr:to>
      <xdr:col>6</xdr:col>
      <xdr:colOff>228600</xdr:colOff>
      <xdr:row>152</xdr:row>
      <xdr:rowOff>76200</xdr:rowOff>
    </xdr:to>
    <xdr:sp>
      <xdr:nvSpPr>
        <xdr:cNvPr id="2" name="Line 4"/>
        <xdr:cNvSpPr>
          <a:spLocks/>
        </xdr:cNvSpPr>
      </xdr:nvSpPr>
      <xdr:spPr>
        <a:xfrm flipH="1">
          <a:off x="2305050" y="26898600"/>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152</xdr:row>
      <xdr:rowOff>95250</xdr:rowOff>
    </xdr:from>
    <xdr:to>
      <xdr:col>11</xdr:col>
      <xdr:colOff>666750</xdr:colOff>
      <xdr:row>152</xdr:row>
      <xdr:rowOff>104775</xdr:rowOff>
    </xdr:to>
    <xdr:sp>
      <xdr:nvSpPr>
        <xdr:cNvPr id="3" name="Line 5"/>
        <xdr:cNvSpPr>
          <a:spLocks/>
        </xdr:cNvSpPr>
      </xdr:nvSpPr>
      <xdr:spPr>
        <a:xfrm>
          <a:off x="7124700" y="2691765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152</xdr:row>
      <xdr:rowOff>85725</xdr:rowOff>
    </xdr:from>
    <xdr:to>
      <xdr:col>9</xdr:col>
      <xdr:colOff>685800</xdr:colOff>
      <xdr:row>152</xdr:row>
      <xdr:rowOff>85725</xdr:rowOff>
    </xdr:to>
    <xdr:sp>
      <xdr:nvSpPr>
        <xdr:cNvPr id="4" name="Line 7"/>
        <xdr:cNvSpPr>
          <a:spLocks/>
        </xdr:cNvSpPr>
      </xdr:nvSpPr>
      <xdr:spPr>
        <a:xfrm flipH="1">
          <a:off x="5486400" y="269081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view="pageBreakPreview" zoomScaleSheetLayoutView="100" workbookViewId="0" topLeftCell="A1">
      <selection activeCell="L27" sqref="L27"/>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6" t="s">
        <v>1</v>
      </c>
      <c r="B1" s="37"/>
      <c r="C1" s="37"/>
      <c r="D1" s="37"/>
      <c r="E1" s="37"/>
      <c r="F1" s="38"/>
      <c r="G1" s="37"/>
      <c r="H1" s="37"/>
      <c r="I1" s="37"/>
      <c r="J1" s="37"/>
      <c r="K1" s="37"/>
      <c r="L1" s="37"/>
      <c r="M1" s="37"/>
      <c r="N1" s="37"/>
      <c r="O1" s="37"/>
    </row>
    <row r="2" spans="1:15" ht="15">
      <c r="A2" s="36"/>
      <c r="B2" s="37"/>
      <c r="C2" s="37"/>
      <c r="D2" s="37"/>
      <c r="E2" s="37"/>
      <c r="F2" s="37"/>
      <c r="G2" s="37"/>
      <c r="H2" s="37"/>
      <c r="I2" s="37"/>
      <c r="J2" s="37"/>
      <c r="K2" s="37"/>
      <c r="L2" s="37"/>
      <c r="M2" s="37"/>
      <c r="N2" s="37"/>
      <c r="O2" s="37"/>
    </row>
    <row r="3" spans="1:15" ht="15">
      <c r="A3" s="37"/>
      <c r="B3" s="37"/>
      <c r="C3" s="37"/>
      <c r="D3" s="37"/>
      <c r="E3" s="37"/>
      <c r="F3" s="37"/>
      <c r="G3" s="37"/>
      <c r="H3" s="37"/>
      <c r="I3" s="37"/>
      <c r="J3" s="37"/>
      <c r="K3" s="37"/>
      <c r="L3" s="37"/>
      <c r="M3" s="37"/>
      <c r="N3" s="37"/>
      <c r="O3" s="37"/>
    </row>
    <row r="4" spans="1:15" ht="15">
      <c r="A4" s="37"/>
      <c r="B4" s="37"/>
      <c r="C4" s="37"/>
      <c r="D4" s="37"/>
      <c r="E4" s="37"/>
      <c r="F4" s="37"/>
      <c r="G4" s="37"/>
      <c r="H4" s="37"/>
      <c r="I4" s="37"/>
      <c r="J4" s="37"/>
      <c r="K4" s="37"/>
      <c r="L4" s="37"/>
      <c r="M4" s="37"/>
      <c r="N4" s="37"/>
      <c r="O4" s="37"/>
    </row>
    <row r="5" spans="1:15" ht="15">
      <c r="A5" s="37"/>
      <c r="B5" s="37"/>
      <c r="C5" s="37"/>
      <c r="D5" s="37"/>
      <c r="E5" s="37"/>
      <c r="F5" s="37"/>
      <c r="G5" s="37"/>
      <c r="H5" s="37"/>
      <c r="I5" s="37"/>
      <c r="J5" s="37"/>
      <c r="K5" s="37"/>
      <c r="L5" s="37"/>
      <c r="M5" s="37"/>
      <c r="N5" s="37"/>
      <c r="O5" s="37"/>
    </row>
    <row r="6" spans="1:15" ht="15">
      <c r="A6" s="37"/>
      <c r="B6" s="37"/>
      <c r="C6" s="37"/>
      <c r="D6" s="37"/>
      <c r="E6" s="37"/>
      <c r="F6" s="37"/>
      <c r="G6" s="37"/>
      <c r="H6" s="37"/>
      <c r="I6" s="37"/>
      <c r="J6" s="37"/>
      <c r="K6" s="37"/>
      <c r="L6" s="37"/>
      <c r="M6" s="37"/>
      <c r="N6" s="37"/>
      <c r="O6" s="37"/>
    </row>
    <row r="7" spans="1:15" ht="15">
      <c r="A7" s="37"/>
      <c r="B7" s="37"/>
      <c r="C7" s="37"/>
      <c r="D7" s="37"/>
      <c r="E7" s="37"/>
      <c r="F7" s="37"/>
      <c r="G7" s="37"/>
      <c r="H7" s="37"/>
      <c r="I7" s="37"/>
      <c r="J7" s="37"/>
      <c r="K7" s="37"/>
      <c r="L7" s="37"/>
      <c r="M7" s="37"/>
      <c r="N7" s="37"/>
      <c r="O7" s="37"/>
    </row>
    <row r="8" spans="1:15" ht="15">
      <c r="A8" s="37"/>
      <c r="B8" s="37"/>
      <c r="C8" s="37"/>
      <c r="D8" s="37"/>
      <c r="E8" s="37"/>
      <c r="F8" s="37"/>
      <c r="G8" s="37"/>
      <c r="H8" s="37"/>
      <c r="I8" s="37"/>
      <c r="J8" s="37"/>
      <c r="K8" s="37"/>
      <c r="L8" s="37"/>
      <c r="M8" s="37"/>
      <c r="N8" s="37"/>
      <c r="O8" s="37"/>
    </row>
    <row r="9" spans="1:15" ht="15">
      <c r="A9" s="37"/>
      <c r="B9" s="37"/>
      <c r="C9" s="37"/>
      <c r="D9" s="37"/>
      <c r="E9" s="37"/>
      <c r="F9" s="37"/>
      <c r="G9" s="37"/>
      <c r="H9" s="37"/>
      <c r="I9" s="37"/>
      <c r="J9" s="37"/>
      <c r="K9" s="37"/>
      <c r="L9" s="37"/>
      <c r="M9" s="37"/>
      <c r="N9" s="37"/>
      <c r="O9" s="37"/>
    </row>
    <row r="10" spans="1:15" ht="15">
      <c r="A10" s="37"/>
      <c r="B10" s="37"/>
      <c r="C10" s="37"/>
      <c r="D10" s="37"/>
      <c r="E10" s="37"/>
      <c r="F10" s="37"/>
      <c r="G10" s="37"/>
      <c r="H10" s="37"/>
      <c r="I10" s="37"/>
      <c r="J10" s="37"/>
      <c r="K10" s="37"/>
      <c r="L10" s="37"/>
      <c r="M10" s="37"/>
      <c r="N10" s="37"/>
      <c r="O10" s="37"/>
    </row>
    <row r="11" spans="1:15" ht="15">
      <c r="A11" s="37"/>
      <c r="B11" s="37"/>
      <c r="C11" s="37"/>
      <c r="D11" s="37"/>
      <c r="E11" s="37"/>
      <c r="F11" s="37"/>
      <c r="G11" s="37"/>
      <c r="H11" s="37"/>
      <c r="I11" s="37"/>
      <c r="J11" s="37"/>
      <c r="K11" s="37"/>
      <c r="L11" s="37"/>
      <c r="M11" s="37"/>
      <c r="N11" s="37"/>
      <c r="O11" s="37"/>
    </row>
    <row r="12" spans="1:15" ht="15">
      <c r="A12" s="37"/>
      <c r="B12" s="37"/>
      <c r="C12" s="37"/>
      <c r="D12" s="37"/>
      <c r="E12" s="37"/>
      <c r="F12" s="37"/>
      <c r="G12" s="37"/>
      <c r="H12" s="37"/>
      <c r="I12" s="37"/>
      <c r="J12" s="37"/>
      <c r="K12" s="37"/>
      <c r="L12" s="37"/>
      <c r="M12" s="37"/>
      <c r="N12" s="37"/>
      <c r="O12" s="37"/>
    </row>
    <row r="13" spans="1:15" ht="15">
      <c r="A13" s="37"/>
      <c r="B13" s="37"/>
      <c r="C13" s="37"/>
      <c r="D13" s="37"/>
      <c r="E13" s="37"/>
      <c r="F13" s="37"/>
      <c r="G13" s="37"/>
      <c r="H13" s="37"/>
      <c r="I13" s="37"/>
      <c r="J13" s="37"/>
      <c r="K13" s="37"/>
      <c r="L13" s="37"/>
      <c r="M13" s="37"/>
      <c r="N13" s="37"/>
      <c r="O13" s="37"/>
    </row>
    <row r="14" spans="1:15" ht="15">
      <c r="A14" s="37"/>
      <c r="B14" s="37"/>
      <c r="C14" s="37"/>
      <c r="D14" s="37"/>
      <c r="E14" s="37"/>
      <c r="F14" s="37"/>
      <c r="G14" s="37"/>
      <c r="H14" s="37"/>
      <c r="I14" s="37"/>
      <c r="J14" s="37"/>
      <c r="K14" s="37"/>
      <c r="L14" s="37"/>
      <c r="M14" s="37"/>
      <c r="N14" s="37"/>
      <c r="O14" s="37"/>
    </row>
    <row r="15" spans="1:15" ht="15">
      <c r="A15" s="37"/>
      <c r="B15" s="37"/>
      <c r="C15" s="37"/>
      <c r="D15" s="37"/>
      <c r="E15" s="37"/>
      <c r="F15" s="37"/>
      <c r="G15" s="37"/>
      <c r="H15" s="37"/>
      <c r="I15" s="37"/>
      <c r="J15" s="37"/>
      <c r="K15" s="37"/>
      <c r="L15" s="37"/>
      <c r="M15" s="37"/>
      <c r="N15" s="37"/>
      <c r="O15" s="37"/>
    </row>
    <row r="16" spans="1:15" ht="15">
      <c r="A16" s="37"/>
      <c r="B16" s="37"/>
      <c r="C16" s="37"/>
      <c r="D16" s="39"/>
      <c r="E16" s="40"/>
      <c r="F16" s="40"/>
      <c r="G16" s="40"/>
      <c r="H16" s="40"/>
      <c r="I16" s="40"/>
      <c r="J16" s="40"/>
      <c r="K16" s="40"/>
      <c r="L16" s="40"/>
      <c r="M16" s="40"/>
      <c r="N16" s="41"/>
      <c r="O16" s="42"/>
    </row>
    <row r="17" spans="1:15" ht="15">
      <c r="A17" s="37"/>
      <c r="B17" s="37"/>
      <c r="C17" s="37"/>
      <c r="D17" s="43"/>
      <c r="E17" s="44"/>
      <c r="F17" s="44"/>
      <c r="G17" s="44"/>
      <c r="H17" s="44"/>
      <c r="I17" s="44"/>
      <c r="J17" s="44"/>
      <c r="K17" s="44"/>
      <c r="L17" s="44"/>
      <c r="M17" s="44"/>
      <c r="N17" s="45"/>
      <c r="O17" s="42"/>
    </row>
    <row r="18" spans="1:15" ht="15">
      <c r="A18" s="37"/>
      <c r="B18" s="37"/>
      <c r="C18" s="37"/>
      <c r="D18" s="43"/>
      <c r="E18" s="44"/>
      <c r="F18" s="44"/>
      <c r="G18" s="44"/>
      <c r="H18" s="44"/>
      <c r="I18" s="44"/>
      <c r="J18" s="44"/>
      <c r="K18" s="44"/>
      <c r="L18" s="44"/>
      <c r="M18" s="44"/>
      <c r="N18" s="45"/>
      <c r="O18" s="42"/>
    </row>
    <row r="19" spans="1:15" ht="15">
      <c r="A19" s="46"/>
      <c r="B19" s="46"/>
      <c r="C19" s="46"/>
      <c r="D19" s="334" t="s">
        <v>67</v>
      </c>
      <c r="E19" s="335"/>
      <c r="F19" s="335"/>
      <c r="G19" s="335"/>
      <c r="H19" s="335"/>
      <c r="I19" s="335"/>
      <c r="J19" s="335"/>
      <c r="K19" s="335"/>
      <c r="L19" s="335"/>
      <c r="M19" s="335"/>
      <c r="N19" s="336"/>
      <c r="O19" s="42"/>
    </row>
    <row r="20" spans="1:15" ht="15">
      <c r="A20" s="46"/>
      <c r="B20" s="46"/>
      <c r="C20" s="46"/>
      <c r="D20" s="337" t="s">
        <v>68</v>
      </c>
      <c r="E20" s="338"/>
      <c r="F20" s="338"/>
      <c r="G20" s="338"/>
      <c r="H20" s="338"/>
      <c r="I20" s="338"/>
      <c r="J20" s="338"/>
      <c r="K20" s="338"/>
      <c r="L20" s="338"/>
      <c r="M20" s="338"/>
      <c r="N20" s="339"/>
      <c r="O20" s="42"/>
    </row>
    <row r="21" spans="1:15" ht="15">
      <c r="A21" s="46"/>
      <c r="B21" s="46"/>
      <c r="C21" s="46"/>
      <c r="D21" s="47"/>
      <c r="E21" s="48"/>
      <c r="F21" s="48"/>
      <c r="G21" s="48"/>
      <c r="H21" s="48"/>
      <c r="I21" s="48"/>
      <c r="J21" s="48"/>
      <c r="K21" s="48"/>
      <c r="L21" s="48"/>
      <c r="M21" s="48"/>
      <c r="N21" s="49"/>
      <c r="O21" s="42"/>
    </row>
    <row r="22" spans="1:15" ht="15">
      <c r="A22" s="46"/>
      <c r="B22" s="46"/>
      <c r="C22" s="46"/>
      <c r="D22" s="340" t="s">
        <v>200</v>
      </c>
      <c r="E22" s="341"/>
      <c r="F22" s="341"/>
      <c r="G22" s="341"/>
      <c r="H22" s="341"/>
      <c r="I22" s="341"/>
      <c r="J22" s="341"/>
      <c r="K22" s="341"/>
      <c r="L22" s="341"/>
      <c r="M22" s="341"/>
      <c r="N22" s="342"/>
      <c r="O22" s="42"/>
    </row>
    <row r="23" spans="1:15" ht="15">
      <c r="A23" s="46"/>
      <c r="B23" s="46"/>
      <c r="C23" s="46"/>
      <c r="D23" s="340" t="s">
        <v>272</v>
      </c>
      <c r="E23" s="343"/>
      <c r="F23" s="343"/>
      <c r="G23" s="343"/>
      <c r="H23" s="343"/>
      <c r="I23" s="343"/>
      <c r="J23" s="343"/>
      <c r="K23" s="343"/>
      <c r="L23" s="343"/>
      <c r="M23" s="343"/>
      <c r="N23" s="344"/>
      <c r="O23" s="42"/>
    </row>
    <row r="24" spans="1:15" ht="15">
      <c r="A24" s="37"/>
      <c r="B24" s="37"/>
      <c r="C24" s="37"/>
      <c r="D24" s="43"/>
      <c r="E24" s="44"/>
      <c r="F24" s="44"/>
      <c r="G24" s="44"/>
      <c r="H24" s="44"/>
      <c r="I24" s="44"/>
      <c r="J24" s="44"/>
      <c r="K24" s="44"/>
      <c r="L24" s="44"/>
      <c r="M24" s="44"/>
      <c r="N24" s="45"/>
      <c r="O24" s="42"/>
    </row>
    <row r="25" spans="1:15" ht="15">
      <c r="A25" s="37"/>
      <c r="B25" s="37"/>
      <c r="C25" s="37"/>
      <c r="D25" s="43"/>
      <c r="E25" s="44"/>
      <c r="F25" s="44"/>
      <c r="G25" s="44"/>
      <c r="H25" s="44"/>
      <c r="I25" s="44"/>
      <c r="J25" s="44"/>
      <c r="K25" s="44"/>
      <c r="L25" s="44"/>
      <c r="M25" s="44"/>
      <c r="N25" s="45"/>
      <c r="O25" s="42"/>
    </row>
    <row r="26" spans="1:15" ht="15">
      <c r="A26" s="37"/>
      <c r="B26" s="37"/>
      <c r="C26" s="37"/>
      <c r="D26" s="50" t="s">
        <v>66</v>
      </c>
      <c r="E26" s="51"/>
      <c r="F26" s="51"/>
      <c r="G26" s="51"/>
      <c r="H26" s="51"/>
      <c r="I26" s="51"/>
      <c r="J26" s="51"/>
      <c r="K26" s="51"/>
      <c r="L26" s="51"/>
      <c r="M26" s="51"/>
      <c r="N26" s="52"/>
      <c r="O26" s="42"/>
    </row>
    <row r="27" spans="1:15" ht="15">
      <c r="A27" s="37"/>
      <c r="B27" s="37"/>
      <c r="C27" s="37"/>
      <c r="D27" s="42"/>
      <c r="E27" s="42"/>
      <c r="F27" s="42"/>
      <c r="G27" s="42"/>
      <c r="H27" s="42"/>
      <c r="I27" s="42"/>
      <c r="J27" s="42"/>
      <c r="K27" s="42"/>
      <c r="L27" s="42"/>
      <c r="M27" s="42"/>
      <c r="N27" s="42"/>
      <c r="O27" s="37"/>
    </row>
    <row r="28" spans="1:15" ht="15">
      <c r="A28" s="37"/>
      <c r="B28" s="37"/>
      <c r="C28" s="37"/>
      <c r="D28" s="37"/>
      <c r="E28" s="37"/>
      <c r="F28" s="37"/>
      <c r="G28" s="37"/>
      <c r="H28" s="37"/>
      <c r="I28" s="37"/>
      <c r="J28" s="37"/>
      <c r="K28" s="37"/>
      <c r="L28" s="37"/>
      <c r="M28" s="37"/>
      <c r="N28" s="37"/>
      <c r="O28" s="37"/>
    </row>
    <row r="29" spans="1:15" ht="15">
      <c r="A29" s="37"/>
      <c r="B29" s="37"/>
      <c r="C29" s="37"/>
      <c r="D29" s="37"/>
      <c r="E29" s="37"/>
      <c r="F29" s="37"/>
      <c r="G29" s="37"/>
      <c r="H29" s="37"/>
      <c r="I29" s="37"/>
      <c r="J29" s="37"/>
      <c r="K29" s="37"/>
      <c r="L29" s="37"/>
      <c r="M29" s="37"/>
      <c r="N29" s="37"/>
      <c r="O29" s="37"/>
    </row>
    <row r="30" spans="1:15" ht="15">
      <c r="A30" s="37"/>
      <c r="B30" s="37"/>
      <c r="C30" s="37"/>
      <c r="D30" s="37"/>
      <c r="E30" s="37"/>
      <c r="F30" s="37"/>
      <c r="G30" s="37"/>
      <c r="H30" s="37"/>
      <c r="I30" s="37"/>
      <c r="J30" s="37"/>
      <c r="K30" s="37"/>
      <c r="L30" s="37"/>
      <c r="M30" s="37"/>
      <c r="N30" s="37"/>
      <c r="O30" s="37"/>
    </row>
    <row r="31" spans="1:15" ht="15">
      <c r="A31" s="37"/>
      <c r="B31" s="37"/>
      <c r="C31" s="37"/>
      <c r="D31" s="37"/>
      <c r="E31" s="37"/>
      <c r="F31" s="37"/>
      <c r="G31" s="37"/>
      <c r="H31" s="37"/>
      <c r="I31" s="37"/>
      <c r="J31" s="37"/>
      <c r="K31" s="37"/>
      <c r="L31" s="37"/>
      <c r="M31" s="37"/>
      <c r="N31" s="37"/>
      <c r="O31" s="37"/>
    </row>
    <row r="32" spans="1:15" ht="15">
      <c r="A32" s="37"/>
      <c r="B32" s="37"/>
      <c r="C32" s="37"/>
      <c r="D32" s="37"/>
      <c r="E32" s="37"/>
      <c r="F32" s="37"/>
      <c r="G32" s="37"/>
      <c r="H32" s="37"/>
      <c r="I32" s="37"/>
      <c r="J32" s="37"/>
      <c r="K32" s="37"/>
      <c r="L32" s="37"/>
      <c r="M32" s="37"/>
      <c r="N32" s="37"/>
      <c r="O32" s="37"/>
    </row>
    <row r="33" spans="1:15" ht="15">
      <c r="A33" s="37"/>
      <c r="B33" s="37"/>
      <c r="C33" s="37"/>
      <c r="D33" s="37"/>
      <c r="E33" s="37"/>
      <c r="F33" s="37"/>
      <c r="G33" s="37"/>
      <c r="H33" s="37"/>
      <c r="I33" s="37"/>
      <c r="J33" s="37"/>
      <c r="K33" s="37"/>
      <c r="L33" s="37"/>
      <c r="M33" s="37"/>
      <c r="N33" s="37"/>
      <c r="O33" s="37"/>
    </row>
    <row r="34" spans="1:15" ht="15">
      <c r="A34" s="37"/>
      <c r="B34" s="37"/>
      <c r="C34" s="37"/>
      <c r="D34" s="37"/>
      <c r="E34" s="37"/>
      <c r="F34" s="37"/>
      <c r="G34" s="37"/>
      <c r="H34" s="37"/>
      <c r="I34" s="37"/>
      <c r="J34" s="37"/>
      <c r="K34" s="37"/>
      <c r="L34" s="37"/>
      <c r="M34" s="37"/>
      <c r="N34" s="37"/>
      <c r="O34" s="37"/>
    </row>
    <row r="35" spans="1:15" ht="15">
      <c r="A35" s="37"/>
      <c r="B35" s="37"/>
      <c r="C35" s="37"/>
      <c r="D35" s="37"/>
      <c r="E35" s="37"/>
      <c r="F35" s="37"/>
      <c r="G35" s="37"/>
      <c r="H35" s="37"/>
      <c r="I35" s="37"/>
      <c r="J35" s="37"/>
      <c r="K35" s="37"/>
      <c r="L35" s="37"/>
      <c r="M35" s="37"/>
      <c r="N35" s="37"/>
      <c r="O35" s="37"/>
    </row>
    <row r="36" spans="1:15" ht="15">
      <c r="A36" s="37"/>
      <c r="B36" s="37"/>
      <c r="C36" s="37"/>
      <c r="D36" s="37"/>
      <c r="E36" s="37"/>
      <c r="F36" s="37"/>
      <c r="G36" s="37"/>
      <c r="H36" s="37"/>
      <c r="I36" s="37"/>
      <c r="J36" s="37"/>
      <c r="K36" s="37"/>
      <c r="L36" s="37"/>
      <c r="M36" s="37"/>
      <c r="N36" s="37"/>
      <c r="O36" s="37"/>
    </row>
    <row r="37" spans="1:15" ht="15">
      <c r="A37" s="37"/>
      <c r="B37" s="37"/>
      <c r="C37" s="37"/>
      <c r="D37" s="37"/>
      <c r="E37" s="37"/>
      <c r="F37" s="37"/>
      <c r="G37" s="37"/>
      <c r="H37" s="37"/>
      <c r="I37" s="37"/>
      <c r="J37" s="37"/>
      <c r="K37" s="37"/>
      <c r="L37" s="37"/>
      <c r="M37" s="37"/>
      <c r="N37" s="37"/>
      <c r="O37" s="37"/>
    </row>
    <row r="38" spans="1:15" ht="15">
      <c r="A38" s="37"/>
      <c r="B38" s="37"/>
      <c r="C38" s="37"/>
      <c r="D38" s="37"/>
      <c r="E38" s="37"/>
      <c r="F38" s="37"/>
      <c r="G38" s="37"/>
      <c r="H38" s="37"/>
      <c r="I38" s="37"/>
      <c r="J38" s="37"/>
      <c r="K38" s="37"/>
      <c r="L38" s="37"/>
      <c r="M38" s="37"/>
      <c r="N38" s="37"/>
      <c r="O38" s="37"/>
    </row>
    <row r="39" spans="1:15" ht="15">
      <c r="A39" s="37"/>
      <c r="B39" s="37"/>
      <c r="C39" s="37"/>
      <c r="D39" s="37"/>
      <c r="E39" s="37"/>
      <c r="F39" s="37"/>
      <c r="G39" s="37"/>
      <c r="H39" s="37"/>
      <c r="I39" s="37"/>
      <c r="J39" s="37"/>
      <c r="K39" s="37"/>
      <c r="L39" s="37"/>
      <c r="M39" s="37"/>
      <c r="N39" s="37"/>
      <c r="O39" s="37"/>
    </row>
    <row r="40" spans="1:15" ht="15">
      <c r="A40" s="37"/>
      <c r="B40" s="37"/>
      <c r="C40" s="37"/>
      <c r="D40" s="37"/>
      <c r="E40" s="37"/>
      <c r="F40" s="37"/>
      <c r="G40" s="37"/>
      <c r="H40" s="37"/>
      <c r="I40" s="37"/>
      <c r="J40" s="37"/>
      <c r="K40" s="37"/>
      <c r="L40" s="37"/>
      <c r="M40" s="37"/>
      <c r="N40" s="37"/>
      <c r="O40" s="37"/>
    </row>
    <row r="41" spans="1:15" ht="15">
      <c r="A41" s="37"/>
      <c r="B41" s="37"/>
      <c r="C41" s="37"/>
      <c r="D41" s="37"/>
      <c r="E41" s="37"/>
      <c r="F41" s="37"/>
      <c r="G41" s="37"/>
      <c r="H41" s="37"/>
      <c r="I41" s="37"/>
      <c r="J41" s="37"/>
      <c r="K41" s="37"/>
      <c r="L41" s="37"/>
      <c r="M41" s="37"/>
      <c r="N41" s="37"/>
      <c r="O41" s="37"/>
    </row>
    <row r="42" spans="1:15" ht="15">
      <c r="A42" s="37"/>
      <c r="B42" s="37"/>
      <c r="C42" s="37"/>
      <c r="D42" s="37"/>
      <c r="E42" s="37"/>
      <c r="F42" s="37"/>
      <c r="G42" s="37"/>
      <c r="H42" s="37"/>
      <c r="I42" s="37"/>
      <c r="J42" s="37"/>
      <c r="K42" s="37"/>
      <c r="L42" s="37"/>
      <c r="M42" s="37"/>
      <c r="N42" s="37"/>
      <c r="O42" s="37"/>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showGridLines="0" view="pageBreakPreview" zoomScaleSheetLayoutView="100" workbookViewId="0" topLeftCell="A21">
      <selection activeCell="F52" sqref="F52"/>
    </sheetView>
  </sheetViews>
  <sheetFormatPr defaultColWidth="9.140625" defaultRowHeight="12.75"/>
  <cols>
    <col min="1" max="1" width="2.421875" style="4" customWidth="1"/>
    <col min="2" max="2" width="18.8515625" style="4" customWidth="1"/>
    <col min="3" max="3" width="7.7109375" style="4" customWidth="1"/>
    <col min="4" max="4" width="5.421875" style="4" customWidth="1"/>
    <col min="5" max="5" width="1.7109375" style="4" customWidth="1"/>
    <col min="6" max="6" width="12.7109375" style="5" customWidth="1"/>
    <col min="7" max="7" width="1.7109375" style="5" customWidth="1"/>
    <col min="8" max="8" width="12.7109375" style="4" customWidth="1"/>
    <col min="9" max="9" width="2.7109375" style="4" customWidth="1"/>
    <col min="10" max="10" width="12.7109375" style="5"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6" t="s">
        <v>3</v>
      </c>
      <c r="B4" s="8"/>
      <c r="C4" s="8"/>
      <c r="D4" s="8"/>
      <c r="E4" s="8"/>
      <c r="F4" s="9"/>
      <c r="G4" s="9"/>
      <c r="H4" s="8"/>
      <c r="I4" s="8"/>
      <c r="J4" s="9"/>
      <c r="K4" s="9"/>
      <c r="L4" s="8"/>
      <c r="M4" s="27"/>
    </row>
    <row r="7" spans="1:12" ht="12.75">
      <c r="A7" s="10"/>
      <c r="B7" s="11"/>
      <c r="C7" s="11"/>
      <c r="D7" s="11"/>
      <c r="E7" s="11"/>
      <c r="F7" s="12"/>
      <c r="G7" s="12"/>
      <c r="H7" s="11"/>
      <c r="I7" s="11"/>
      <c r="J7" s="12"/>
      <c r="K7" s="12"/>
      <c r="L7" s="13"/>
    </row>
    <row r="8" spans="1:12" ht="12.75">
      <c r="A8" s="350" t="s">
        <v>73</v>
      </c>
      <c r="B8" s="351"/>
      <c r="C8" s="351"/>
      <c r="D8" s="351"/>
      <c r="E8" s="351"/>
      <c r="F8" s="351"/>
      <c r="G8" s="351"/>
      <c r="H8" s="351"/>
      <c r="I8" s="351"/>
      <c r="J8" s="351"/>
      <c r="K8" s="351"/>
      <c r="L8" s="352"/>
    </row>
    <row r="9" spans="1:12" ht="12.75">
      <c r="A9" s="353" t="s">
        <v>273</v>
      </c>
      <c r="B9" s="351"/>
      <c r="C9" s="351"/>
      <c r="D9" s="351"/>
      <c r="E9" s="351"/>
      <c r="F9" s="351"/>
      <c r="G9" s="351"/>
      <c r="H9" s="351"/>
      <c r="I9" s="351"/>
      <c r="J9" s="351"/>
      <c r="K9" s="351"/>
      <c r="L9" s="352"/>
    </row>
    <row r="10" spans="1:12" ht="12.75">
      <c r="A10" s="354" t="s">
        <v>4</v>
      </c>
      <c r="B10" s="355"/>
      <c r="C10" s="355"/>
      <c r="D10" s="355"/>
      <c r="E10" s="355"/>
      <c r="F10" s="355"/>
      <c r="G10" s="355"/>
      <c r="H10" s="355"/>
      <c r="I10" s="355"/>
      <c r="J10" s="355"/>
      <c r="K10" s="355"/>
      <c r="L10" s="356"/>
    </row>
    <row r="11" spans="1:12" ht="12.75">
      <c r="A11" s="15"/>
      <c r="B11" s="8"/>
      <c r="C11" s="8"/>
      <c r="D11" s="8"/>
      <c r="E11" s="8"/>
      <c r="F11" s="9"/>
      <c r="G11" s="9"/>
      <c r="H11" s="8"/>
      <c r="I11" s="8"/>
      <c r="J11" s="9"/>
      <c r="K11" s="9"/>
      <c r="L11" s="16"/>
    </row>
    <row r="14" spans="6:12" ht="12.75">
      <c r="F14" s="347" t="s">
        <v>121</v>
      </c>
      <c r="G14" s="347"/>
      <c r="H14" s="347"/>
      <c r="J14" s="347" t="s">
        <v>123</v>
      </c>
      <c r="K14" s="347"/>
      <c r="L14" s="347"/>
    </row>
    <row r="15" spans="6:13" ht="12.75">
      <c r="F15" s="347" t="s">
        <v>122</v>
      </c>
      <c r="G15" s="347"/>
      <c r="H15" s="347"/>
      <c r="J15" s="347" t="s">
        <v>276</v>
      </c>
      <c r="K15" s="347"/>
      <c r="L15" s="347"/>
      <c r="M15" s="106"/>
    </row>
    <row r="16" spans="4:12" ht="12.75">
      <c r="D16" s="18" t="s">
        <v>65</v>
      </c>
      <c r="E16" s="18"/>
      <c r="F16" s="18" t="s">
        <v>274</v>
      </c>
      <c r="G16" s="14"/>
      <c r="H16" s="17" t="s">
        <v>275</v>
      </c>
      <c r="I16" s="17"/>
      <c r="J16" s="18" t="s">
        <v>274</v>
      </c>
      <c r="K16" s="14"/>
      <c r="L16" s="17" t="s">
        <v>275</v>
      </c>
    </row>
    <row r="17" spans="6:12" s="5" customFormat="1" ht="13.5">
      <c r="F17" s="19" t="s">
        <v>5</v>
      </c>
      <c r="G17" s="28"/>
      <c r="H17" s="139" t="s">
        <v>5</v>
      </c>
      <c r="I17" s="19"/>
      <c r="J17" s="19" t="s">
        <v>5</v>
      </c>
      <c r="K17" s="28"/>
      <c r="L17" s="139" t="s">
        <v>5</v>
      </c>
    </row>
    <row r="18" spans="6:12" s="5" customFormat="1" ht="13.5">
      <c r="F18" s="19"/>
      <c r="G18" s="28"/>
      <c r="H18" s="139"/>
      <c r="I18" s="19"/>
      <c r="J18" s="19"/>
      <c r="K18" s="28"/>
      <c r="L18" s="139"/>
    </row>
    <row r="19" spans="7:11" ht="12.75">
      <c r="G19" s="29"/>
      <c r="K19" s="29"/>
    </row>
    <row r="20" spans="1:12" ht="12.75">
      <c r="A20" s="5" t="s">
        <v>13</v>
      </c>
      <c r="F20" s="20">
        <v>3966897</v>
      </c>
      <c r="G20" s="34"/>
      <c r="H20" s="108">
        <v>4928363</v>
      </c>
      <c r="I20" s="21"/>
      <c r="J20" s="107">
        <v>6639500</v>
      </c>
      <c r="K20" s="34"/>
      <c r="L20" s="108">
        <v>8149493</v>
      </c>
    </row>
    <row r="21" spans="6:12" ht="12.75">
      <c r="F21" s="20"/>
      <c r="G21" s="34"/>
      <c r="H21" s="108"/>
      <c r="I21" s="21"/>
      <c r="J21" s="107"/>
      <c r="K21" s="34"/>
      <c r="L21" s="108"/>
    </row>
    <row r="22" spans="2:13" s="30" customFormat="1" ht="12.75">
      <c r="B22" s="4" t="s">
        <v>8</v>
      </c>
      <c r="C22" s="27"/>
      <c r="D22" s="4"/>
      <c r="E22" s="4"/>
      <c r="F22" s="107">
        <v>-3181964</v>
      </c>
      <c r="G22" s="34"/>
      <c r="H22" s="108">
        <v>-3752128</v>
      </c>
      <c r="I22" s="21"/>
      <c r="J22" s="107">
        <v>-5052600</v>
      </c>
      <c r="K22" s="34"/>
      <c r="L22" s="108">
        <v>-6137802</v>
      </c>
      <c r="M22" s="4"/>
    </row>
    <row r="23" spans="6:12" ht="12.75">
      <c r="F23" s="72"/>
      <c r="G23" s="34"/>
      <c r="H23" s="111"/>
      <c r="I23" s="21"/>
      <c r="J23" s="114"/>
      <c r="K23" s="34"/>
      <c r="L23" s="111"/>
    </row>
    <row r="24" spans="1:12" ht="12.75">
      <c r="A24" s="5" t="s">
        <v>10</v>
      </c>
      <c r="F24" s="20">
        <f>SUM(F20:F23)</f>
        <v>784933</v>
      </c>
      <c r="G24" s="20"/>
      <c r="H24" s="109">
        <f>SUM(H20:H23)</f>
        <v>1176235</v>
      </c>
      <c r="I24" s="21"/>
      <c r="J24" s="107">
        <f>SUM(J20:J23)</f>
        <v>1586900</v>
      </c>
      <c r="K24" s="34"/>
      <c r="L24" s="109">
        <f>SUM(L20:L23)</f>
        <v>2011691</v>
      </c>
    </row>
    <row r="25" spans="6:12" ht="12.75">
      <c r="F25" s="20"/>
      <c r="G25" s="34"/>
      <c r="H25" s="108"/>
      <c r="I25" s="21"/>
      <c r="J25" s="107"/>
      <c r="K25" s="34"/>
      <c r="L25" s="108"/>
    </row>
    <row r="26" spans="2:12" ht="12.75">
      <c r="B26" s="4" t="s">
        <v>11</v>
      </c>
      <c r="F26" s="20">
        <v>130180</v>
      </c>
      <c r="G26" s="34"/>
      <c r="H26" s="108">
        <v>150223</v>
      </c>
      <c r="I26" s="21"/>
      <c r="J26" s="107">
        <v>251430</v>
      </c>
      <c r="K26" s="34"/>
      <c r="L26" s="108">
        <v>290313</v>
      </c>
    </row>
    <row r="27" spans="2:13" s="30" customFormat="1" ht="12.75">
      <c r="B27" s="4" t="s">
        <v>124</v>
      </c>
      <c r="C27" s="4"/>
      <c r="D27" s="4"/>
      <c r="E27" s="4"/>
      <c r="F27" s="107">
        <v>-750521</v>
      </c>
      <c r="G27" s="34"/>
      <c r="H27" s="108">
        <v>-813835</v>
      </c>
      <c r="I27" s="21"/>
      <c r="J27" s="107">
        <v>-1663019</v>
      </c>
      <c r="K27" s="34"/>
      <c r="L27" s="108">
        <v>-1641358</v>
      </c>
      <c r="M27" s="4"/>
    </row>
    <row r="28" spans="6:12" ht="12.75">
      <c r="F28" s="72"/>
      <c r="G28" s="34"/>
      <c r="H28" s="111"/>
      <c r="I28" s="21"/>
      <c r="J28" s="114"/>
      <c r="K28" s="34"/>
      <c r="L28" s="111"/>
    </row>
    <row r="29" spans="1:12" ht="12.75">
      <c r="A29" s="5" t="s">
        <v>209</v>
      </c>
      <c r="F29" s="135">
        <f>SUM(F24:F28)</f>
        <v>164592</v>
      </c>
      <c r="G29" s="79"/>
      <c r="H29" s="112">
        <f>SUM(H24:H28)</f>
        <v>512623</v>
      </c>
      <c r="I29" s="79"/>
      <c r="J29" s="137">
        <f>SUM(J24:J28)</f>
        <v>175311</v>
      </c>
      <c r="K29" s="79"/>
      <c r="L29" s="112">
        <f>SUM(L24:L28)</f>
        <v>660646</v>
      </c>
    </row>
    <row r="30" spans="1:12" ht="12.75">
      <c r="A30" s="5"/>
      <c r="F30" s="20"/>
      <c r="G30" s="34"/>
      <c r="H30" s="108"/>
      <c r="I30" s="21"/>
      <c r="J30" s="107"/>
      <c r="K30" s="34"/>
      <c r="L30" s="108"/>
    </row>
    <row r="31" spans="1:12" ht="12.75">
      <c r="A31" s="5"/>
      <c r="B31" s="4" t="s">
        <v>125</v>
      </c>
      <c r="F31" s="107">
        <v>0</v>
      </c>
      <c r="G31" s="97"/>
      <c r="H31" s="108">
        <v>0</v>
      </c>
      <c r="I31" s="109"/>
      <c r="J31" s="107">
        <v>0</v>
      </c>
      <c r="K31" s="97"/>
      <c r="L31" s="108">
        <v>0</v>
      </c>
    </row>
    <row r="32" spans="1:12" ht="12.75">
      <c r="A32" s="5"/>
      <c r="F32" s="72"/>
      <c r="G32" s="34"/>
      <c r="H32" s="111"/>
      <c r="I32" s="21"/>
      <c r="J32" s="114"/>
      <c r="K32" s="34"/>
      <c r="L32" s="111"/>
    </row>
    <row r="33" spans="1:12" ht="12.75">
      <c r="A33" s="5" t="s">
        <v>12</v>
      </c>
      <c r="F33" s="135">
        <f>SUM(F29:F32)</f>
        <v>164592</v>
      </c>
      <c r="G33" s="79"/>
      <c r="H33" s="112">
        <f>SUM(H29:H32)</f>
        <v>512623</v>
      </c>
      <c r="I33" s="79"/>
      <c r="J33" s="137">
        <f>SUM(J29:J32)</f>
        <v>175311</v>
      </c>
      <c r="K33" s="79"/>
      <c r="L33" s="112">
        <f>SUM(L29:L32)</f>
        <v>660646</v>
      </c>
    </row>
    <row r="34" spans="6:12" ht="12.75">
      <c r="F34" s="20"/>
      <c r="G34" s="34"/>
      <c r="H34" s="108"/>
      <c r="I34" s="21"/>
      <c r="J34" s="107"/>
      <c r="K34" s="34"/>
      <c r="L34" s="108"/>
    </row>
    <row r="35" spans="2:12" ht="12.75">
      <c r="B35" s="4" t="s">
        <v>126</v>
      </c>
      <c r="D35" s="85" t="s">
        <v>52</v>
      </c>
      <c r="E35" s="17"/>
      <c r="F35" s="301">
        <v>-38000</v>
      </c>
      <c r="G35" s="34"/>
      <c r="H35" s="110">
        <v>-76354</v>
      </c>
      <c r="I35" s="35"/>
      <c r="J35" s="301">
        <v>-43000</v>
      </c>
      <c r="K35" s="34"/>
      <c r="L35" s="110">
        <v>-150454</v>
      </c>
    </row>
    <row r="36" spans="4:12" ht="12.75">
      <c r="D36" s="85"/>
      <c r="E36" s="17"/>
      <c r="F36" s="299"/>
      <c r="G36" s="34"/>
      <c r="H36" s="111"/>
      <c r="I36" s="21"/>
      <c r="J36" s="302"/>
      <c r="K36" s="34"/>
      <c r="L36" s="111"/>
    </row>
    <row r="37" spans="1:12" ht="13.5" thickBot="1">
      <c r="A37" s="5" t="s">
        <v>210</v>
      </c>
      <c r="D37" s="85" t="s">
        <v>44</v>
      </c>
      <c r="F37" s="300">
        <f>SUM(F33:F36)</f>
        <v>126592</v>
      </c>
      <c r="G37" s="34"/>
      <c r="H37" s="113">
        <f>SUM(H33:H36)</f>
        <v>436269</v>
      </c>
      <c r="I37" s="21"/>
      <c r="J37" s="303">
        <f>SUM(J33:J36)</f>
        <v>132311</v>
      </c>
      <c r="K37" s="34"/>
      <c r="L37" s="113">
        <f>SUM(L33:L36)</f>
        <v>510192</v>
      </c>
    </row>
    <row r="38" spans="1:12" ht="12.75">
      <c r="A38" s="5"/>
      <c r="D38" s="85"/>
      <c r="F38" s="34"/>
      <c r="G38" s="34"/>
      <c r="H38" s="110"/>
      <c r="I38" s="21"/>
      <c r="J38" s="97"/>
      <c r="K38" s="34"/>
      <c r="L38" s="110"/>
    </row>
    <row r="39" spans="1:12" ht="12.75">
      <c r="A39" s="5" t="s">
        <v>127</v>
      </c>
      <c r="D39" s="30"/>
      <c r="F39" s="20"/>
      <c r="G39" s="34"/>
      <c r="H39" s="110"/>
      <c r="I39" s="21"/>
      <c r="J39" s="107"/>
      <c r="K39" s="34"/>
      <c r="L39" s="110"/>
    </row>
    <row r="40" spans="1:12" ht="12.75">
      <c r="A40" s="5"/>
      <c r="B40" s="4" t="s">
        <v>128</v>
      </c>
      <c r="D40" s="30"/>
      <c r="F40" s="136">
        <f>F37</f>
        <v>126592</v>
      </c>
      <c r="G40" s="95"/>
      <c r="H40" s="99">
        <f>H37</f>
        <v>436269</v>
      </c>
      <c r="I40" s="95"/>
      <c r="J40" s="138">
        <f>J37</f>
        <v>132311</v>
      </c>
      <c r="K40" s="95"/>
      <c r="L40" s="99">
        <f>L37</f>
        <v>510192</v>
      </c>
    </row>
    <row r="41" spans="1:12" ht="12.75">
      <c r="A41" s="5"/>
      <c r="B41" s="4" t="s">
        <v>99</v>
      </c>
      <c r="D41" s="30"/>
      <c r="F41" s="107">
        <v>0</v>
      </c>
      <c r="G41" s="97"/>
      <c r="H41" s="110">
        <v>0</v>
      </c>
      <c r="I41" s="109"/>
      <c r="J41" s="107">
        <v>0</v>
      </c>
      <c r="K41" s="97"/>
      <c r="L41" s="110">
        <v>0</v>
      </c>
    </row>
    <row r="42" spans="1:12" ht="13.5" thickBot="1">
      <c r="A42" s="5" t="s">
        <v>210</v>
      </c>
      <c r="D42" s="30"/>
      <c r="F42" s="25">
        <f>SUM(F40:F41)</f>
        <v>126592</v>
      </c>
      <c r="G42" s="34"/>
      <c r="H42" s="113">
        <f>SUM(H40:H41)</f>
        <v>436269</v>
      </c>
      <c r="I42" s="21"/>
      <c r="J42" s="115">
        <f>SUM(J40:J41)</f>
        <v>132311</v>
      </c>
      <c r="K42" s="34"/>
      <c r="L42" s="113">
        <f>SUM(L40:L41)</f>
        <v>510192</v>
      </c>
    </row>
    <row r="43" spans="1:12" ht="12.75">
      <c r="A43" s="5"/>
      <c r="D43" s="30"/>
      <c r="F43" s="20"/>
      <c r="G43" s="34"/>
      <c r="H43" s="75"/>
      <c r="I43" s="21"/>
      <c r="J43" s="20"/>
      <c r="K43" s="34"/>
      <c r="L43" s="95"/>
    </row>
    <row r="44" spans="1:12" ht="12.75">
      <c r="A44" s="5"/>
      <c r="D44" s="30"/>
      <c r="F44" s="20"/>
      <c r="G44" s="34"/>
      <c r="H44" s="75"/>
      <c r="I44" s="21"/>
      <c r="J44" s="20"/>
      <c r="K44" s="34"/>
      <c r="L44" s="95"/>
    </row>
    <row r="45" spans="1:12" ht="12.75">
      <c r="A45" s="5" t="s">
        <v>129</v>
      </c>
      <c r="D45" s="30"/>
      <c r="F45" s="20"/>
      <c r="G45" s="34"/>
      <c r="H45" s="75"/>
      <c r="I45" s="21"/>
      <c r="J45" s="20"/>
      <c r="K45" s="34"/>
      <c r="L45" s="95"/>
    </row>
    <row r="46" spans="1:12" ht="12.75">
      <c r="A46" s="5"/>
      <c r="D46" s="30"/>
      <c r="F46" s="20"/>
      <c r="G46" s="34"/>
      <c r="H46" s="75"/>
      <c r="I46" s="21"/>
      <c r="J46" s="20"/>
      <c r="K46" s="34"/>
      <c r="L46" s="95"/>
    </row>
    <row r="47" spans="1:12" ht="13.5" thickBot="1">
      <c r="A47" s="80" t="s">
        <v>130</v>
      </c>
      <c r="D47" s="85" t="s">
        <v>156</v>
      </c>
      <c r="F47" s="273">
        <f>F37/163000000*100</f>
        <v>0.0776638036809816</v>
      </c>
      <c r="G47" s="116"/>
      <c r="H47" s="272">
        <f>H37/16300000*10</f>
        <v>0.2676496932515337</v>
      </c>
      <c r="I47" s="116"/>
      <c r="J47" s="273">
        <f>J37/16300000*10</f>
        <v>0.0811723926380368</v>
      </c>
      <c r="K47" s="116"/>
      <c r="L47" s="272">
        <f>L37/16300000*10</f>
        <v>0.313001226993865</v>
      </c>
    </row>
    <row r="48" spans="4:12" ht="12.75">
      <c r="D48" s="30"/>
      <c r="F48" s="119"/>
      <c r="G48" s="117"/>
      <c r="H48" s="120"/>
      <c r="I48" s="120"/>
      <c r="J48" s="119"/>
      <c r="K48" s="117"/>
      <c r="L48" s="120"/>
    </row>
    <row r="49" spans="1:12" ht="13.5" thickBot="1">
      <c r="A49" s="80" t="s">
        <v>131</v>
      </c>
      <c r="F49" s="121" t="s">
        <v>158</v>
      </c>
      <c r="G49" s="117"/>
      <c r="H49" s="118" t="s">
        <v>158</v>
      </c>
      <c r="I49" s="120"/>
      <c r="J49" s="121" t="s">
        <v>158</v>
      </c>
      <c r="K49" s="117"/>
      <c r="L49" s="118" t="s">
        <v>158</v>
      </c>
    </row>
    <row r="50" spans="1:12" ht="12.75">
      <c r="A50" s="5"/>
      <c r="F50" s="20"/>
      <c r="G50" s="34"/>
      <c r="H50" s="21"/>
      <c r="I50" s="21"/>
      <c r="J50" s="20"/>
      <c r="K50" s="34"/>
      <c r="L50" s="21"/>
    </row>
    <row r="51" spans="6:12" ht="12.75">
      <c r="F51" s="70"/>
      <c r="G51" s="70"/>
      <c r="H51" s="71"/>
      <c r="I51" s="71"/>
      <c r="J51" s="70"/>
      <c r="K51" s="70"/>
      <c r="L51" s="71"/>
    </row>
    <row r="52" spans="6:12" ht="12.75">
      <c r="F52" s="70"/>
      <c r="G52" s="70"/>
      <c r="H52" s="71"/>
      <c r="I52" s="71"/>
      <c r="J52" s="70"/>
      <c r="K52" s="70"/>
      <c r="L52" s="71"/>
    </row>
    <row r="53" spans="1:12" ht="12.75" customHeight="1">
      <c r="A53" s="345"/>
      <c r="B53" s="346"/>
      <c r="C53" s="346"/>
      <c r="D53" s="346"/>
      <c r="E53" s="346"/>
      <c r="F53" s="346"/>
      <c r="G53" s="346"/>
      <c r="H53" s="346"/>
      <c r="I53" s="93"/>
      <c r="J53" s="93"/>
      <c r="K53" s="93"/>
      <c r="L53" s="93"/>
    </row>
    <row r="54" spans="1:11" ht="12.75">
      <c r="A54" s="346"/>
      <c r="B54" s="346"/>
      <c r="C54" s="346"/>
      <c r="D54" s="346"/>
      <c r="E54" s="346"/>
      <c r="F54" s="346"/>
      <c r="G54" s="346"/>
      <c r="H54" s="346"/>
      <c r="J54" s="4"/>
      <c r="K54" s="4"/>
    </row>
    <row r="55" spans="1:12" ht="12.75" customHeight="1">
      <c r="A55" s="345" t="s">
        <v>202</v>
      </c>
      <c r="B55" s="345"/>
      <c r="C55" s="345"/>
      <c r="D55" s="345"/>
      <c r="E55" s="345"/>
      <c r="F55" s="345"/>
      <c r="G55" s="345"/>
      <c r="H55" s="345"/>
      <c r="I55" s="349"/>
      <c r="J55" s="349"/>
      <c r="K55" s="349"/>
      <c r="L55" s="349"/>
    </row>
    <row r="56" spans="1:12" ht="27.75" customHeight="1">
      <c r="A56" s="345"/>
      <c r="B56" s="345"/>
      <c r="C56" s="345"/>
      <c r="D56" s="345"/>
      <c r="E56" s="345"/>
      <c r="F56" s="345"/>
      <c r="G56" s="345"/>
      <c r="H56" s="345"/>
      <c r="I56" s="349"/>
      <c r="J56" s="349"/>
      <c r="K56" s="349"/>
      <c r="L56" s="349"/>
    </row>
    <row r="58" spans="1:12" ht="12.75">
      <c r="A58" s="348"/>
      <c r="B58" s="348"/>
      <c r="C58" s="348"/>
      <c r="D58" s="348"/>
      <c r="E58" s="348"/>
      <c r="F58" s="348"/>
      <c r="G58" s="348"/>
      <c r="H58" s="348"/>
      <c r="I58" s="348"/>
      <c r="J58" s="348"/>
      <c r="K58" s="348"/>
      <c r="L58" s="348"/>
    </row>
    <row r="59" spans="1:12" ht="12.75">
      <c r="A59" s="348"/>
      <c r="B59" s="348"/>
      <c r="C59" s="348"/>
      <c r="D59" s="348"/>
      <c r="E59" s="348"/>
      <c r="F59" s="348"/>
      <c r="G59" s="348"/>
      <c r="H59" s="348"/>
      <c r="I59" s="348"/>
      <c r="J59" s="348"/>
      <c r="K59" s="348"/>
      <c r="L59" s="348"/>
    </row>
    <row r="60" spans="1:12" ht="12.75">
      <c r="A60" s="348"/>
      <c r="B60" s="348"/>
      <c r="C60" s="348"/>
      <c r="D60" s="348"/>
      <c r="E60" s="348"/>
      <c r="F60" s="348"/>
      <c r="G60" s="348"/>
      <c r="H60" s="348"/>
      <c r="I60" s="348"/>
      <c r="J60" s="348"/>
      <c r="K60" s="348"/>
      <c r="L60" s="348"/>
    </row>
    <row r="61" spans="1:12" ht="12.75">
      <c r="A61" s="33"/>
      <c r="B61" s="33"/>
      <c r="C61" s="33"/>
      <c r="D61" s="33"/>
      <c r="E61" s="33"/>
      <c r="F61" s="33"/>
      <c r="G61" s="33"/>
      <c r="H61" s="33"/>
      <c r="I61" s="33"/>
      <c r="J61" s="33"/>
      <c r="K61" s="33"/>
      <c r="L61" s="33"/>
    </row>
  </sheetData>
  <mergeCells count="10">
    <mergeCell ref="A8:L8"/>
    <mergeCell ref="A9:L9"/>
    <mergeCell ref="A10:L10"/>
    <mergeCell ref="J14:L14"/>
    <mergeCell ref="F14:H14"/>
    <mergeCell ref="A53:H54"/>
    <mergeCell ref="F15:H15"/>
    <mergeCell ref="J15:L15"/>
    <mergeCell ref="A58:L60"/>
    <mergeCell ref="A55:L56"/>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showGridLines="0" view="pageBreakPreview" zoomScaleSheetLayoutView="100" workbookViewId="0" topLeftCell="A28">
      <selection activeCell="F47" sqref="F47"/>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50" t="s">
        <v>277</v>
      </c>
      <c r="B8" s="351"/>
      <c r="C8" s="351"/>
      <c r="D8" s="351"/>
      <c r="E8" s="351"/>
      <c r="F8" s="351"/>
      <c r="G8" s="351"/>
      <c r="H8" s="352"/>
    </row>
    <row r="9" spans="1:8" ht="12.75">
      <c r="A9" s="357" t="str">
        <f>CIS!A10</f>
        <v>(The  figures  have  not  been  audited)</v>
      </c>
      <c r="B9" s="355"/>
      <c r="C9" s="355"/>
      <c r="D9" s="355"/>
      <c r="E9" s="355"/>
      <c r="F9" s="355"/>
      <c r="G9" s="355"/>
      <c r="H9" s="356"/>
    </row>
    <row r="10" spans="1:8" ht="12" customHeight="1">
      <c r="A10" s="15"/>
      <c r="B10" s="8"/>
      <c r="C10" s="8"/>
      <c r="D10" s="8"/>
      <c r="E10" s="8"/>
      <c r="F10" s="9"/>
      <c r="G10" s="8"/>
      <c r="H10" s="16"/>
    </row>
    <row r="11" ht="12" customHeight="1"/>
    <row r="12" ht="12" customHeight="1"/>
    <row r="13" spans="6:8" ht="12.75">
      <c r="F13" s="18" t="s">
        <v>93</v>
      </c>
      <c r="H13" s="18" t="s">
        <v>93</v>
      </c>
    </row>
    <row r="14" spans="6:8" ht="12.75">
      <c r="F14" s="18" t="s">
        <v>274</v>
      </c>
      <c r="H14" s="18" t="s">
        <v>95</v>
      </c>
    </row>
    <row r="15" spans="4:8" ht="12.75">
      <c r="D15" s="18" t="s">
        <v>65</v>
      </c>
      <c r="E15" s="17"/>
      <c r="F15" s="18" t="s">
        <v>96</v>
      </c>
      <c r="H15" s="18" t="s">
        <v>94</v>
      </c>
    </row>
    <row r="16" spans="6:8" ht="13.5">
      <c r="F16" s="19" t="s">
        <v>5</v>
      </c>
      <c r="H16" s="19" t="s">
        <v>5</v>
      </c>
    </row>
    <row r="17" spans="6:8" ht="12.75">
      <c r="F17" s="20"/>
      <c r="H17" s="79"/>
    </row>
    <row r="18" spans="2:8" ht="12.75">
      <c r="B18" s="4" t="s">
        <v>119</v>
      </c>
      <c r="D18" s="85" t="s">
        <v>142</v>
      </c>
      <c r="F18" s="20">
        <f>8514151-2472149+46000-5965</f>
        <v>6082037</v>
      </c>
      <c r="G18" s="21"/>
      <c r="H18" s="21">
        <v>6201281</v>
      </c>
    </row>
    <row r="19" spans="2:8" ht="12.75">
      <c r="B19" s="4" t="s">
        <v>254</v>
      </c>
      <c r="D19" s="85"/>
      <c r="F19" s="20">
        <v>2472149</v>
      </c>
      <c r="G19" s="21"/>
      <c r="H19" s="21">
        <v>2494344</v>
      </c>
    </row>
    <row r="20" spans="2:8" ht="13.5" thickBot="1">
      <c r="B20" s="5" t="s">
        <v>110</v>
      </c>
      <c r="D20" s="85"/>
      <c r="F20" s="25">
        <f>SUM(F18:F19)</f>
        <v>8554186</v>
      </c>
      <c r="G20" s="21"/>
      <c r="H20" s="81">
        <f>SUM(H18:H19)</f>
        <v>8695625</v>
      </c>
    </row>
    <row r="21" spans="4:8" ht="12.75">
      <c r="D21" s="17"/>
      <c r="F21" s="34"/>
      <c r="G21" s="21"/>
      <c r="H21" s="35"/>
    </row>
    <row r="22" spans="2:8" ht="12.75">
      <c r="B22" s="4" t="s">
        <v>112</v>
      </c>
      <c r="F22" s="22">
        <v>5722109</v>
      </c>
      <c r="G22" s="21"/>
      <c r="H22" s="263">
        <v>6084184</v>
      </c>
    </row>
    <row r="23" spans="2:8" ht="12.75">
      <c r="B23" s="4" t="s">
        <v>113</v>
      </c>
      <c r="F23" s="23">
        <v>4230046</v>
      </c>
      <c r="G23" s="21"/>
      <c r="H23" s="264">
        <v>5321738</v>
      </c>
    </row>
    <row r="24" spans="2:8" ht="12.75">
      <c r="B24" s="4" t="s">
        <v>114</v>
      </c>
      <c r="D24" s="17"/>
      <c r="F24" s="90">
        <v>273408</v>
      </c>
      <c r="G24" s="21"/>
      <c r="H24" s="265">
        <v>414391</v>
      </c>
    </row>
    <row r="25" spans="2:8" ht="12.75">
      <c r="B25" s="4" t="s">
        <v>160</v>
      </c>
      <c r="D25" s="17"/>
      <c r="F25" s="90">
        <v>877882</v>
      </c>
      <c r="G25" s="21"/>
      <c r="H25" s="265">
        <v>612867</v>
      </c>
    </row>
    <row r="26" spans="2:8" ht="12.75">
      <c r="B26" s="4" t="s">
        <v>115</v>
      </c>
      <c r="D26" s="17"/>
      <c r="F26" s="23">
        <v>5445480</v>
      </c>
      <c r="G26" s="21"/>
      <c r="H26" s="264">
        <v>4141932</v>
      </c>
    </row>
    <row r="27" spans="2:8" ht="12.75">
      <c r="B27" s="4" t="s">
        <v>116</v>
      </c>
      <c r="D27" s="17"/>
      <c r="F27" s="24">
        <v>3721551</v>
      </c>
      <c r="G27" s="21"/>
      <c r="H27" s="266">
        <v>3546767</v>
      </c>
    </row>
    <row r="28" spans="2:8" ht="12" customHeight="1">
      <c r="B28" s="5" t="s">
        <v>111</v>
      </c>
      <c r="F28" s="24">
        <f>SUM(F22:F27)</f>
        <v>20270476</v>
      </c>
      <c r="G28" s="21"/>
      <c r="H28" s="266">
        <f>SUM(H22:H27)</f>
        <v>20121879</v>
      </c>
    </row>
    <row r="29" spans="2:8" ht="12" customHeight="1">
      <c r="B29" s="5"/>
      <c r="F29" s="34"/>
      <c r="G29" s="21"/>
      <c r="H29" s="35"/>
    </row>
    <row r="30" spans="2:8" ht="13.5" thickBot="1">
      <c r="B30" s="5" t="s">
        <v>117</v>
      </c>
      <c r="F30" s="25">
        <f>F20+F28</f>
        <v>28824662</v>
      </c>
      <c r="H30" s="25">
        <f>H20+H28</f>
        <v>28817504</v>
      </c>
    </row>
    <row r="31" spans="6:8" ht="12" customHeight="1">
      <c r="F31" s="20"/>
      <c r="G31" s="21"/>
      <c r="H31" s="79"/>
    </row>
    <row r="32" spans="1:8" ht="13.5">
      <c r="A32" s="1"/>
      <c r="B32" s="2"/>
      <c r="F32" s="20"/>
      <c r="G32" s="21"/>
      <c r="H32" s="79"/>
    </row>
    <row r="33" spans="1:8" ht="12" customHeight="1">
      <c r="A33" s="1"/>
      <c r="B33" s="96" t="s">
        <v>97</v>
      </c>
      <c r="F33" s="20"/>
      <c r="G33" s="21"/>
      <c r="H33" s="79"/>
    </row>
    <row r="34" spans="1:8" ht="12.75">
      <c r="A34" s="2"/>
      <c r="B34" s="3" t="s">
        <v>105</v>
      </c>
      <c r="F34" s="105">
        <v>16300000</v>
      </c>
      <c r="G34" s="91"/>
      <c r="H34" s="267">
        <v>16300000</v>
      </c>
    </row>
    <row r="35" spans="1:8" ht="12.75">
      <c r="A35" s="2"/>
      <c r="B35" s="3" t="s">
        <v>106</v>
      </c>
      <c r="F35" s="90">
        <v>4663468</v>
      </c>
      <c r="G35" s="21"/>
      <c r="H35" s="265">
        <v>4663468</v>
      </c>
    </row>
    <row r="36" spans="1:8" ht="12.75">
      <c r="A36" s="2"/>
      <c r="B36" s="3" t="s">
        <v>120</v>
      </c>
      <c r="F36" s="24">
        <f>Equity!I23</f>
        <v>5130483</v>
      </c>
      <c r="G36" s="21"/>
      <c r="H36" s="280">
        <v>4998172</v>
      </c>
    </row>
    <row r="37" spans="1:8" ht="12.75">
      <c r="A37" s="2"/>
      <c r="B37" s="100" t="s">
        <v>98</v>
      </c>
      <c r="F37" s="34">
        <f>SUM(F34:F36)</f>
        <v>26093951</v>
      </c>
      <c r="G37" s="21"/>
      <c r="H37" s="95">
        <f>SUM(H34:H36)</f>
        <v>25961640</v>
      </c>
    </row>
    <row r="38" spans="1:8" ht="12.75">
      <c r="A38" s="2"/>
      <c r="B38" s="100" t="s">
        <v>99</v>
      </c>
      <c r="F38" s="98">
        <v>0</v>
      </c>
      <c r="G38" s="21"/>
      <c r="H38" s="99">
        <v>0</v>
      </c>
    </row>
    <row r="39" spans="1:8" ht="12.75">
      <c r="A39" s="2"/>
      <c r="B39" s="100" t="s">
        <v>118</v>
      </c>
      <c r="F39" s="101">
        <f>SUM(F37:F38)</f>
        <v>26093951</v>
      </c>
      <c r="G39" s="21"/>
      <c r="H39" s="102">
        <f>SUM(H37:H38)</f>
        <v>25961640</v>
      </c>
    </row>
    <row r="40" spans="1:8" ht="12.75">
      <c r="A40" s="2"/>
      <c r="B40" s="100"/>
      <c r="F40" s="97"/>
      <c r="G40" s="21"/>
      <c r="H40" s="99"/>
    </row>
    <row r="41" spans="1:8" ht="12.75">
      <c r="A41" s="2"/>
      <c r="B41" s="100" t="s">
        <v>100</v>
      </c>
      <c r="F41" s="20"/>
      <c r="G41" s="21"/>
      <c r="H41" s="95"/>
    </row>
    <row r="42" spans="1:8" ht="12.75">
      <c r="A42" s="2"/>
      <c r="B42" s="3" t="s">
        <v>107</v>
      </c>
      <c r="F42" s="107">
        <v>230000</v>
      </c>
      <c r="G42" s="21"/>
      <c r="H42" s="109">
        <v>227000</v>
      </c>
    </row>
    <row r="43" spans="2:8" ht="12" customHeight="1">
      <c r="B43" s="5" t="s">
        <v>101</v>
      </c>
      <c r="F43" s="101">
        <f>F42</f>
        <v>230000</v>
      </c>
      <c r="G43" s="21"/>
      <c r="H43" s="103">
        <f>H42</f>
        <v>227000</v>
      </c>
    </row>
    <row r="44" spans="2:8" ht="12" customHeight="1">
      <c r="B44" s="5"/>
      <c r="F44" s="34"/>
      <c r="G44" s="21"/>
      <c r="H44" s="95"/>
    </row>
    <row r="45" spans="2:8" ht="12.75">
      <c r="B45" s="4" t="s">
        <v>108</v>
      </c>
      <c r="F45" s="141">
        <v>1662498</v>
      </c>
      <c r="G45" s="21"/>
      <c r="H45" s="268">
        <v>1564101</v>
      </c>
    </row>
    <row r="46" spans="2:8" ht="12.75">
      <c r="B46" s="4" t="s">
        <v>109</v>
      </c>
      <c r="F46" s="142">
        <v>838213</v>
      </c>
      <c r="G46" s="21"/>
      <c r="H46" s="269">
        <v>1064763</v>
      </c>
    </row>
    <row r="47" spans="2:8" s="27" customFormat="1" ht="12.75">
      <c r="B47" s="29" t="s">
        <v>102</v>
      </c>
      <c r="F47" s="143">
        <f>SUM(F45:F46)</f>
        <v>2500711</v>
      </c>
      <c r="G47" s="35"/>
      <c r="H47" s="94">
        <f>SUM(H45:H46)</f>
        <v>2628864</v>
      </c>
    </row>
    <row r="48" spans="2:8" s="27" customFormat="1" ht="12.75">
      <c r="B48" s="29" t="s">
        <v>103</v>
      </c>
      <c r="F48" s="101">
        <f>F43+F47</f>
        <v>2730711</v>
      </c>
      <c r="G48" s="35"/>
      <c r="H48" s="103">
        <f>H43+H47</f>
        <v>2855864</v>
      </c>
    </row>
    <row r="49" spans="2:8" s="27" customFormat="1" ht="12.75">
      <c r="B49" s="29"/>
      <c r="F49" s="34"/>
      <c r="G49" s="35"/>
      <c r="H49" s="95"/>
    </row>
    <row r="50" spans="2:8" s="27" customFormat="1" ht="12.75">
      <c r="B50" s="29"/>
      <c r="F50" s="34"/>
      <c r="G50" s="35"/>
      <c r="H50" s="95"/>
    </row>
    <row r="51" spans="2:8" s="27" customFormat="1" ht="13.5" thickBot="1">
      <c r="B51" s="29" t="s">
        <v>104</v>
      </c>
      <c r="F51" s="25">
        <f>F39+F48</f>
        <v>28824662</v>
      </c>
      <c r="G51" s="35"/>
      <c r="H51" s="104">
        <f>H39+H48</f>
        <v>28817504</v>
      </c>
    </row>
    <row r="52" spans="6:8" ht="12" customHeight="1">
      <c r="F52" s="20"/>
      <c r="H52" s="79"/>
    </row>
    <row r="53" spans="2:8" ht="16.5" thickBot="1">
      <c r="B53" s="69" t="s">
        <v>207</v>
      </c>
      <c r="C53" s="30"/>
      <c r="D53" s="30"/>
      <c r="E53" s="30"/>
      <c r="F53" s="92">
        <f>F37/(F34/0.1)</f>
        <v>0.1600855889570552</v>
      </c>
      <c r="G53" s="140"/>
      <c r="H53" s="92">
        <f>H39/(H34/0.1)</f>
        <v>0.15927386503067484</v>
      </c>
    </row>
    <row r="54" spans="1:8" ht="12.75">
      <c r="A54" s="30"/>
      <c r="B54" s="30"/>
      <c r="C54" s="30"/>
      <c r="F54" s="83"/>
      <c r="H54" s="35"/>
    </row>
    <row r="55" spans="1:12" ht="12.75">
      <c r="A55" s="5"/>
      <c r="B55" s="271" t="s">
        <v>208</v>
      </c>
      <c r="F55" s="84"/>
      <c r="G55" s="34"/>
      <c r="H55" s="21"/>
      <c r="I55" s="21"/>
      <c r="J55" s="20"/>
      <c r="K55" s="34"/>
      <c r="L55" s="21"/>
    </row>
    <row r="56" spans="1:12" ht="12.75">
      <c r="A56" s="82"/>
      <c r="B56" s="82"/>
      <c r="C56" s="82"/>
      <c r="D56" s="82"/>
      <c r="E56" s="82"/>
      <c r="F56" s="82"/>
      <c r="G56" s="82"/>
      <c r="H56" s="82"/>
      <c r="I56" s="93"/>
      <c r="J56" s="93"/>
      <c r="K56" s="93"/>
      <c r="L56" s="93"/>
    </row>
    <row r="57" spans="1:12" ht="12.75" customHeight="1">
      <c r="A57" s="345" t="s">
        <v>203</v>
      </c>
      <c r="B57" s="346"/>
      <c r="C57" s="346"/>
      <c r="D57" s="346"/>
      <c r="E57" s="346"/>
      <c r="F57" s="346"/>
      <c r="G57" s="346"/>
      <c r="H57" s="346"/>
      <c r="I57" s="93"/>
      <c r="J57" s="93"/>
      <c r="K57" s="93"/>
      <c r="L57" s="93"/>
    </row>
    <row r="58" spans="1:8" ht="12.75">
      <c r="A58" s="346"/>
      <c r="B58" s="346"/>
      <c r="C58" s="346"/>
      <c r="D58" s="346"/>
      <c r="E58" s="346"/>
      <c r="F58" s="346"/>
      <c r="G58" s="346"/>
      <c r="H58" s="346"/>
    </row>
    <row r="59" spans="6:8" ht="12.75">
      <c r="F59" s="34"/>
      <c r="H59" s="35"/>
    </row>
    <row r="60" spans="1:12" ht="12.75">
      <c r="A60" s="348"/>
      <c r="B60" s="348"/>
      <c r="C60" s="348"/>
      <c r="D60" s="348"/>
      <c r="E60" s="348"/>
      <c r="F60" s="348"/>
      <c r="G60" s="348"/>
      <c r="H60" s="348"/>
      <c r="I60" s="348"/>
      <c r="J60" s="348"/>
      <c r="K60" s="348"/>
      <c r="L60" s="348"/>
    </row>
    <row r="61" ht="12.75">
      <c r="F61" s="20"/>
    </row>
  </sheetData>
  <mergeCells count="4">
    <mergeCell ref="A8:H8"/>
    <mergeCell ref="A9:H9"/>
    <mergeCell ref="A60:L60"/>
    <mergeCell ref="A57:H58"/>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73"/>
  <sheetViews>
    <sheetView showGridLines="0" view="pageBreakPreview" zoomScaleSheetLayoutView="100" workbookViewId="0" topLeftCell="A19">
      <selection activeCell="I25" sqref="I25"/>
    </sheetView>
  </sheetViews>
  <sheetFormatPr defaultColWidth="9.140625" defaultRowHeight="12.75"/>
  <cols>
    <col min="1" max="1" width="11.28125" style="4" customWidth="1"/>
    <col min="2" max="2" width="15.00390625" style="4" customWidth="1"/>
    <col min="3" max="3" width="10.57421875" style="4" customWidth="1"/>
    <col min="4" max="4" width="2.00390625" style="4" customWidth="1"/>
    <col min="5" max="5" width="10.57421875" style="4" customWidth="1"/>
    <col min="6" max="6" width="3.140625" style="4" customWidth="1"/>
    <col min="7" max="7" width="12.8515625" style="4" customWidth="1"/>
    <col min="8" max="8" width="3.140625" style="4" customWidth="1"/>
    <col min="9" max="9" width="10.57421875" style="4" customWidth="1"/>
    <col min="10" max="10" width="2.8515625" style="4" customWidth="1"/>
    <col min="11" max="11" width="11.7109375" style="4" customWidth="1"/>
    <col min="12" max="12" width="2.140625" style="4" customWidth="1"/>
    <col min="13" max="16384" width="9.140625" style="4" customWidth="1"/>
  </cols>
  <sheetData>
    <row r="1" ht="12.75">
      <c r="A1" s="4" t="str">
        <f>CCF!A1</f>
        <v>Company No. : 647125-P</v>
      </c>
    </row>
    <row r="3" ht="12.75">
      <c r="A3" s="6" t="str">
        <f>CCF!A3</f>
        <v>MMS Ventures Berhad</v>
      </c>
    </row>
    <row r="4" spans="1:12" ht="12.75">
      <c r="A4" s="7" t="str">
        <f>CCF!A4</f>
        <v>(Incorporated in Malaysia)</v>
      </c>
      <c r="B4" s="8"/>
      <c r="C4" s="8"/>
      <c r="D4" s="8"/>
      <c r="E4" s="8"/>
      <c r="F4" s="8"/>
      <c r="G4" s="8"/>
      <c r="H4" s="8"/>
      <c r="I4" s="8"/>
      <c r="J4" s="8"/>
      <c r="K4" s="8"/>
      <c r="L4" s="8"/>
    </row>
    <row r="7" spans="1:12" ht="12.75">
      <c r="A7" s="10"/>
      <c r="B7" s="11"/>
      <c r="C7" s="11"/>
      <c r="D7" s="11"/>
      <c r="E7" s="11"/>
      <c r="F7" s="11"/>
      <c r="G7" s="11"/>
      <c r="H7" s="11"/>
      <c r="I7" s="11"/>
      <c r="J7" s="11"/>
      <c r="K7" s="11"/>
      <c r="L7" s="13"/>
    </row>
    <row r="8" spans="1:12" ht="12.75">
      <c r="A8" s="350" t="s">
        <v>74</v>
      </c>
      <c r="B8" s="351"/>
      <c r="C8" s="351"/>
      <c r="D8" s="351"/>
      <c r="E8" s="351"/>
      <c r="F8" s="351"/>
      <c r="G8" s="351"/>
      <c r="H8" s="351"/>
      <c r="I8" s="351"/>
      <c r="J8" s="351"/>
      <c r="K8" s="351"/>
      <c r="L8" s="352"/>
    </row>
    <row r="9" spans="1:12" ht="12.75">
      <c r="A9" s="353" t="s">
        <v>278</v>
      </c>
      <c r="B9" s="351"/>
      <c r="C9" s="351"/>
      <c r="D9" s="351"/>
      <c r="E9" s="351"/>
      <c r="F9" s="351"/>
      <c r="G9" s="351"/>
      <c r="H9" s="351"/>
      <c r="I9" s="351"/>
      <c r="J9" s="351"/>
      <c r="K9" s="351"/>
      <c r="L9" s="352"/>
    </row>
    <row r="10" spans="1:12" ht="12.75">
      <c r="A10" s="357" t="str">
        <f>CCF!A10</f>
        <v>(The  figures  have  not  been  audited)</v>
      </c>
      <c r="B10" s="355"/>
      <c r="C10" s="355"/>
      <c r="D10" s="355"/>
      <c r="E10" s="355"/>
      <c r="F10" s="355"/>
      <c r="G10" s="355"/>
      <c r="H10" s="355"/>
      <c r="I10" s="355"/>
      <c r="J10" s="355"/>
      <c r="K10" s="355"/>
      <c r="L10" s="356"/>
    </row>
    <row r="11" spans="1:12" ht="12.75">
      <c r="A11" s="15"/>
      <c r="B11" s="8"/>
      <c r="C11" s="8"/>
      <c r="D11" s="8"/>
      <c r="E11" s="8"/>
      <c r="F11" s="8"/>
      <c r="G11" s="8"/>
      <c r="H11" s="8"/>
      <c r="I11" s="8"/>
      <c r="J11" s="8"/>
      <c r="K11" s="8"/>
      <c r="L11" s="16"/>
    </row>
    <row r="12" ht="12.75">
      <c r="A12" s="18"/>
    </row>
    <row r="13" spans="5:9" ht="12.75">
      <c r="E13" s="318" t="s">
        <v>211</v>
      </c>
      <c r="F13" s="318"/>
      <c r="G13" s="318"/>
      <c r="I13" s="5" t="s">
        <v>195</v>
      </c>
    </row>
    <row r="14" spans="3:11" ht="12.75">
      <c r="C14" s="76" t="s">
        <v>25</v>
      </c>
      <c r="D14" s="76"/>
      <c r="E14" s="87" t="s">
        <v>77</v>
      </c>
      <c r="F14" s="76"/>
      <c r="G14" s="76" t="s">
        <v>75</v>
      </c>
      <c r="H14" s="76"/>
      <c r="I14" s="76" t="s">
        <v>27</v>
      </c>
      <c r="J14" s="77"/>
      <c r="K14" s="76"/>
    </row>
    <row r="15" spans="3:11" ht="12.75">
      <c r="C15" s="76" t="s">
        <v>26</v>
      </c>
      <c r="D15" s="76"/>
      <c r="E15" s="87" t="s">
        <v>78</v>
      </c>
      <c r="F15" s="76"/>
      <c r="G15" s="76" t="s">
        <v>76</v>
      </c>
      <c r="H15" s="76"/>
      <c r="I15" s="76" t="s">
        <v>132</v>
      </c>
      <c r="J15" s="77"/>
      <c r="K15" s="76" t="s">
        <v>28</v>
      </c>
    </row>
    <row r="16" spans="3:11" ht="13.5">
      <c r="C16" s="78" t="s">
        <v>5</v>
      </c>
      <c r="D16" s="78"/>
      <c r="E16" s="88" t="s">
        <v>5</v>
      </c>
      <c r="F16" s="78"/>
      <c r="G16" s="78" t="s">
        <v>5</v>
      </c>
      <c r="H16" s="78"/>
      <c r="I16" s="78" t="s">
        <v>5</v>
      </c>
      <c r="J16" s="77"/>
      <c r="K16" s="88" t="s">
        <v>5</v>
      </c>
    </row>
    <row r="17" spans="3:11" ht="13.5">
      <c r="C17" s="78"/>
      <c r="D17" s="78"/>
      <c r="E17" s="88"/>
      <c r="F17" s="78"/>
      <c r="G17" s="78"/>
      <c r="H17" s="78"/>
      <c r="I17" s="78"/>
      <c r="J17" s="77"/>
      <c r="K17" s="88"/>
    </row>
    <row r="18" spans="3:11" ht="13.5">
      <c r="C18" s="78"/>
      <c r="D18" s="78"/>
      <c r="E18" s="88"/>
      <c r="F18" s="78"/>
      <c r="G18" s="78"/>
      <c r="H18" s="78"/>
      <c r="I18" s="78"/>
      <c r="J18" s="77"/>
      <c r="K18" s="88"/>
    </row>
    <row r="19" spans="1:11" ht="12.75">
      <c r="A19" s="20" t="s">
        <v>204</v>
      </c>
      <c r="C19" s="112">
        <v>16300000</v>
      </c>
      <c r="D19" s="112"/>
      <c r="E19" s="125">
        <v>4663468</v>
      </c>
      <c r="F19" s="112"/>
      <c r="G19" s="112">
        <v>0</v>
      </c>
      <c r="H19" s="112"/>
      <c r="I19" s="112">
        <v>4998172</v>
      </c>
      <c r="J19" s="112"/>
      <c r="K19" s="125">
        <f>SUM(C19:J19)</f>
        <v>25961640</v>
      </c>
    </row>
    <row r="20" spans="2:11" ht="12.75">
      <c r="B20" s="6"/>
      <c r="C20" s="127"/>
      <c r="D20" s="127"/>
      <c r="E20" s="128"/>
      <c r="F20" s="127"/>
      <c r="G20" s="127"/>
      <c r="H20" s="127"/>
      <c r="I20" s="127"/>
      <c r="J20" s="127"/>
      <c r="K20" s="125"/>
    </row>
    <row r="21" spans="1:11" ht="13.5">
      <c r="A21" s="74" t="s">
        <v>205</v>
      </c>
      <c r="C21" s="144">
        <v>0</v>
      </c>
      <c r="D21" s="144"/>
      <c r="E21" s="145">
        <v>0</v>
      </c>
      <c r="F21" s="144"/>
      <c r="G21" s="112">
        <v>0</v>
      </c>
      <c r="H21" s="144"/>
      <c r="I21" s="125">
        <f>CIS!J37</f>
        <v>132311</v>
      </c>
      <c r="J21" s="125"/>
      <c r="K21" s="125">
        <f>SUM(C21:J21)</f>
        <v>132311</v>
      </c>
    </row>
    <row r="22" spans="3:11" ht="12.75">
      <c r="C22" s="89"/>
      <c r="D22" s="77"/>
      <c r="E22" s="89"/>
      <c r="F22" s="77"/>
      <c r="G22" s="77"/>
      <c r="H22" s="77"/>
      <c r="I22" s="89"/>
      <c r="J22" s="89"/>
      <c r="K22" s="125"/>
    </row>
    <row r="23" spans="1:12" ht="13.5" thickBot="1">
      <c r="A23" s="20" t="s">
        <v>279</v>
      </c>
      <c r="C23" s="124">
        <f>SUM(C19:C22)</f>
        <v>16300000</v>
      </c>
      <c r="D23" s="124"/>
      <c r="E23" s="124">
        <f>SUM(E19:E22)</f>
        <v>4663468</v>
      </c>
      <c r="F23" s="124"/>
      <c r="G23" s="124">
        <f>SUM(G19:G22)</f>
        <v>0</v>
      </c>
      <c r="H23" s="124"/>
      <c r="I23" s="124">
        <f>SUM(I19:I22)</f>
        <v>5130483</v>
      </c>
      <c r="J23" s="124"/>
      <c r="K23" s="124">
        <f>SUM(K19:K22)</f>
        <v>26093951</v>
      </c>
      <c r="L23" s="123"/>
    </row>
    <row r="24" spans="3:11" ht="12.75">
      <c r="C24" s="89"/>
      <c r="D24" s="77"/>
      <c r="E24" s="89"/>
      <c r="F24" s="77"/>
      <c r="G24" s="77"/>
      <c r="H24" s="77"/>
      <c r="I24" s="77"/>
      <c r="J24" s="77"/>
      <c r="K24" s="89"/>
    </row>
    <row r="25" spans="3:11" ht="12.75">
      <c r="C25" s="89"/>
      <c r="D25" s="77"/>
      <c r="E25" s="89"/>
      <c r="F25" s="77"/>
      <c r="G25" s="77"/>
      <c r="H25" s="77"/>
      <c r="I25" s="77"/>
      <c r="J25" s="77"/>
      <c r="K25" s="89"/>
    </row>
    <row r="26" spans="1:11" ht="12.75">
      <c r="A26" s="6"/>
      <c r="C26" s="89"/>
      <c r="D26" s="77"/>
      <c r="E26" s="89"/>
      <c r="F26" s="77"/>
      <c r="G26" s="77"/>
      <c r="H26" s="77"/>
      <c r="I26" s="77"/>
      <c r="J26" s="77"/>
      <c r="K26" s="89"/>
    </row>
    <row r="27" spans="1:11" ht="12.75">
      <c r="A27" s="20" t="s">
        <v>133</v>
      </c>
      <c r="B27" s="21"/>
      <c r="C27" s="125">
        <v>16300000</v>
      </c>
      <c r="D27" s="112"/>
      <c r="E27" s="125">
        <v>4674569</v>
      </c>
      <c r="F27" s="112"/>
      <c r="G27" s="112">
        <v>5032206</v>
      </c>
      <c r="H27" s="112"/>
      <c r="I27" s="112">
        <v>1022312</v>
      </c>
      <c r="J27" s="112"/>
      <c r="K27" s="125">
        <f>SUM(C27:J27)</f>
        <v>27029087</v>
      </c>
    </row>
    <row r="29" spans="1:11" ht="12.75">
      <c r="A29" s="21" t="s">
        <v>134</v>
      </c>
      <c r="B29" s="21"/>
      <c r="C29" s="125">
        <v>0</v>
      </c>
      <c r="D29" s="112"/>
      <c r="E29" s="125">
        <v>0</v>
      </c>
      <c r="F29" s="112"/>
      <c r="G29" s="112">
        <v>-5032206</v>
      </c>
      <c r="H29" s="112"/>
      <c r="I29" s="112">
        <v>5032206</v>
      </c>
      <c r="J29" s="112"/>
      <c r="K29" s="125">
        <f>SUM(C29:J29)</f>
        <v>0</v>
      </c>
    </row>
    <row r="30" spans="1:11" ht="12.75">
      <c r="A30" s="86"/>
      <c r="B30" s="21"/>
      <c r="C30" s="125"/>
      <c r="D30" s="112"/>
      <c r="E30" s="125"/>
      <c r="F30" s="112"/>
      <c r="G30" s="112"/>
      <c r="H30" s="112"/>
      <c r="I30" s="112"/>
      <c r="J30" s="112"/>
      <c r="K30" s="125"/>
    </row>
    <row r="31" spans="1:11" ht="12.75">
      <c r="A31" s="86" t="s">
        <v>159</v>
      </c>
      <c r="B31" s="21"/>
      <c r="C31" s="125">
        <v>0</v>
      </c>
      <c r="D31" s="112"/>
      <c r="E31" s="125">
        <v>-11101</v>
      </c>
      <c r="F31" s="112"/>
      <c r="G31" s="112">
        <v>0</v>
      </c>
      <c r="H31" s="112"/>
      <c r="I31" s="112">
        <v>0</v>
      </c>
      <c r="J31" s="112"/>
      <c r="K31" s="125">
        <f>SUM(C31:J31)</f>
        <v>-11101</v>
      </c>
    </row>
    <row r="32" spans="1:11" s="31" customFormat="1" ht="12.75">
      <c r="A32" s="74"/>
      <c r="B32" s="74"/>
      <c r="C32" s="126"/>
      <c r="D32" s="126"/>
      <c r="E32" s="126"/>
      <c r="F32" s="126"/>
      <c r="G32" s="126"/>
      <c r="H32" s="126"/>
      <c r="I32" s="126"/>
      <c r="J32" s="126"/>
      <c r="K32" s="125"/>
    </row>
    <row r="33" spans="1:11" s="31" customFormat="1" ht="12.75">
      <c r="A33" s="74" t="s">
        <v>205</v>
      </c>
      <c r="B33" s="74"/>
      <c r="C33" s="126">
        <v>0</v>
      </c>
      <c r="D33" s="126"/>
      <c r="E33" s="126">
        <v>0</v>
      </c>
      <c r="F33" s="126"/>
      <c r="G33" s="126">
        <v>0</v>
      </c>
      <c r="H33" s="126"/>
      <c r="I33" s="126">
        <v>510192</v>
      </c>
      <c r="J33" s="126"/>
      <c r="K33" s="125">
        <f>SUM(C33:J33)</f>
        <v>510192</v>
      </c>
    </row>
    <row r="35" spans="1:11" ht="13.5" thickBot="1">
      <c r="A35" s="20" t="s">
        <v>280</v>
      </c>
      <c r="B35" s="21"/>
      <c r="C35" s="124">
        <f>SUM(C27:C33)</f>
        <v>16300000</v>
      </c>
      <c r="D35" s="124">
        <f aca="true" t="shared" si="0" ref="D35:K35">SUM(D27:D33)</f>
        <v>0</v>
      </c>
      <c r="E35" s="124">
        <f t="shared" si="0"/>
        <v>4663468</v>
      </c>
      <c r="F35" s="124"/>
      <c r="G35" s="124">
        <f>SUM(G27:G33)</f>
        <v>0</v>
      </c>
      <c r="H35" s="124"/>
      <c r="I35" s="124">
        <f t="shared" si="0"/>
        <v>6564710</v>
      </c>
      <c r="J35" s="124"/>
      <c r="K35" s="124">
        <f t="shared" si="0"/>
        <v>27528178</v>
      </c>
    </row>
    <row r="36" spans="1:11" ht="12.75">
      <c r="A36" s="21"/>
      <c r="B36" s="21"/>
      <c r="C36" s="21"/>
      <c r="D36" s="21"/>
      <c r="E36" s="21"/>
      <c r="F36" s="21"/>
      <c r="G36" s="21"/>
      <c r="H36" s="21"/>
      <c r="I36" s="21"/>
      <c r="J36" s="21"/>
      <c r="K36" s="21"/>
    </row>
    <row r="37" spans="1:11" ht="9.75" customHeight="1">
      <c r="A37" s="21"/>
      <c r="B37" s="21"/>
      <c r="C37" s="21"/>
      <c r="D37" s="21"/>
      <c r="E37" s="21"/>
      <c r="F37" s="21"/>
      <c r="G37" s="21"/>
      <c r="H37" s="21"/>
      <c r="I37" s="21"/>
      <c r="J37" s="21"/>
      <c r="K37" s="21"/>
    </row>
    <row r="38" spans="1:12" s="122" customFormat="1" ht="39.75" customHeight="1">
      <c r="A38" s="359" t="s">
        <v>206</v>
      </c>
      <c r="B38" s="360"/>
      <c r="C38" s="360"/>
      <c r="D38" s="360"/>
      <c r="E38" s="360"/>
      <c r="F38" s="360"/>
      <c r="G38" s="360"/>
      <c r="H38" s="360"/>
      <c r="I38" s="360"/>
      <c r="J38" s="360"/>
      <c r="K38" s="360"/>
      <c r="L38" s="360"/>
    </row>
    <row r="39" spans="1:11" ht="12.75">
      <c r="A39" s="358"/>
      <c r="B39" s="358"/>
      <c r="C39" s="358"/>
      <c r="D39" s="358"/>
      <c r="E39" s="358"/>
      <c r="F39" s="358"/>
      <c r="G39" s="358"/>
      <c r="H39" s="358"/>
      <c r="I39" s="358"/>
      <c r="J39" s="358"/>
      <c r="K39" s="358"/>
    </row>
    <row r="40" spans="1:11" ht="12.75">
      <c r="A40" s="358"/>
      <c r="B40" s="358"/>
      <c r="C40" s="358"/>
      <c r="D40" s="358"/>
      <c r="E40" s="358"/>
      <c r="F40" s="358"/>
      <c r="G40" s="358"/>
      <c r="H40" s="358"/>
      <c r="I40" s="358"/>
      <c r="J40" s="358"/>
      <c r="K40" s="358"/>
    </row>
    <row r="66" ht="12.75"/>
    <row r="67" ht="12.75"/>
    <row r="68" ht="12.75"/>
    <row r="69" ht="12.75"/>
    <row r="70" ht="12.75"/>
    <row r="71" spans="1:15" ht="12.75">
      <c r="A71" s="348"/>
      <c r="B71" s="348"/>
      <c r="C71" s="348"/>
      <c r="D71" s="348"/>
      <c r="E71" s="348"/>
      <c r="F71" s="348"/>
      <c r="G71" s="348"/>
      <c r="H71" s="348"/>
      <c r="I71" s="348"/>
      <c r="J71" s="348"/>
      <c r="K71" s="348"/>
      <c r="L71" s="348"/>
      <c r="M71" s="348"/>
      <c r="N71" s="348"/>
      <c r="O71" s="348"/>
    </row>
    <row r="72" spans="1:15" ht="12.75">
      <c r="A72" s="348"/>
      <c r="B72" s="348"/>
      <c r="C72" s="348"/>
      <c r="D72" s="348"/>
      <c r="E72" s="348"/>
      <c r="F72" s="348"/>
      <c r="G72" s="348"/>
      <c r="H72" s="348"/>
      <c r="I72" s="348"/>
      <c r="J72" s="348"/>
      <c r="K72" s="348"/>
      <c r="L72" s="348"/>
      <c r="M72" s="348"/>
      <c r="N72" s="348"/>
      <c r="O72" s="348"/>
    </row>
    <row r="73" spans="1:15" ht="12.75">
      <c r="A73" s="348"/>
      <c r="B73" s="348"/>
      <c r="C73" s="348"/>
      <c r="D73" s="348"/>
      <c r="E73" s="348"/>
      <c r="F73" s="348"/>
      <c r="G73" s="348"/>
      <c r="H73" s="348"/>
      <c r="I73" s="348"/>
      <c r="J73" s="348"/>
      <c r="K73" s="348"/>
      <c r="L73" s="348"/>
      <c r="M73" s="348"/>
      <c r="N73" s="348"/>
      <c r="O73" s="348"/>
    </row>
  </sheetData>
  <mergeCells count="7">
    <mergeCell ref="A8:L8"/>
    <mergeCell ref="A9:L9"/>
    <mergeCell ref="A10:L10"/>
    <mergeCell ref="A71:O73"/>
    <mergeCell ref="A39:K40"/>
    <mergeCell ref="A38:L38"/>
    <mergeCell ref="E13:G13"/>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4"/>
  <sheetViews>
    <sheetView showGridLines="0" workbookViewId="0" topLeftCell="A53">
      <selection activeCell="I65" sqref="I65"/>
    </sheetView>
  </sheetViews>
  <sheetFormatPr defaultColWidth="9.140625" defaultRowHeight="12.75"/>
  <cols>
    <col min="1" max="1" width="5.7109375" style="30" customWidth="1"/>
    <col min="2" max="2" width="36.140625" style="30" customWidth="1"/>
    <col min="3" max="3" width="10.00390625" style="30" customWidth="1"/>
    <col min="4" max="4" width="5.28125" style="30" customWidth="1"/>
    <col min="5" max="5" width="14.57421875" style="30" customWidth="1"/>
    <col min="6" max="6" width="2.7109375" style="30" customWidth="1"/>
    <col min="7" max="7" width="15.140625" style="4" customWidth="1"/>
    <col min="8" max="16384" width="9.140625" style="30" customWidth="1"/>
  </cols>
  <sheetData>
    <row r="1" ht="12.75">
      <c r="A1" s="30" t="str">
        <f>CBS!A1</f>
        <v>Company No. : 647125-P</v>
      </c>
    </row>
    <row r="3" ht="12.75">
      <c r="A3" s="55" t="str">
        <f>CBS!A3</f>
        <v>MMS Ventures Berhad</v>
      </c>
    </row>
    <row r="4" spans="1:7" ht="12.75">
      <c r="A4" s="56" t="str">
        <f>CBS!A4</f>
        <v>(Incorporated in Malaysia)</v>
      </c>
      <c r="B4" s="57"/>
      <c r="C4" s="57"/>
      <c r="D4" s="57"/>
      <c r="E4" s="57"/>
      <c r="F4" s="57"/>
      <c r="G4" s="8"/>
    </row>
    <row r="5" spans="1:7" ht="12.75">
      <c r="A5" s="58"/>
      <c r="B5" s="31"/>
      <c r="C5" s="31"/>
      <c r="D5" s="31"/>
      <c r="E5" s="31"/>
      <c r="F5" s="31"/>
      <c r="G5" s="27"/>
    </row>
    <row r="6" spans="1:7" ht="12.75">
      <c r="A6" s="58"/>
      <c r="B6" s="31"/>
      <c r="C6" s="31"/>
      <c r="D6" s="31"/>
      <c r="E6" s="31"/>
      <c r="F6" s="31"/>
      <c r="G6" s="27"/>
    </row>
    <row r="7" spans="1:7" ht="12" customHeight="1">
      <c r="A7" s="59"/>
      <c r="B7" s="60"/>
      <c r="C7" s="60"/>
      <c r="D7" s="60"/>
      <c r="E7" s="60"/>
      <c r="F7" s="60"/>
      <c r="G7" s="13"/>
    </row>
    <row r="8" spans="1:7" ht="12.75">
      <c r="A8" s="319" t="s">
        <v>212</v>
      </c>
      <c r="B8" s="320"/>
      <c r="C8" s="320"/>
      <c r="D8" s="320"/>
      <c r="E8" s="320"/>
      <c r="F8" s="320"/>
      <c r="G8" s="321"/>
    </row>
    <row r="9" spans="1:7" ht="12.75">
      <c r="A9" s="322" t="s">
        <v>278</v>
      </c>
      <c r="B9" s="320"/>
      <c r="C9" s="320"/>
      <c r="D9" s="320"/>
      <c r="E9" s="320"/>
      <c r="F9" s="320"/>
      <c r="G9" s="321"/>
    </row>
    <row r="10" spans="1:7" ht="12.75">
      <c r="A10" s="323" t="str">
        <f>CBS!A9</f>
        <v>(The  figures  have  not  been  audited)</v>
      </c>
      <c r="B10" s="324"/>
      <c r="C10" s="324"/>
      <c r="D10" s="324"/>
      <c r="E10" s="324"/>
      <c r="F10" s="324"/>
      <c r="G10" s="325"/>
    </row>
    <row r="11" spans="1:7" ht="12" customHeight="1">
      <c r="A11" s="61"/>
      <c r="B11" s="57"/>
      <c r="C11" s="57"/>
      <c r="D11" s="57"/>
      <c r="E11" s="57"/>
      <c r="F11" s="57"/>
      <c r="G11" s="16"/>
    </row>
    <row r="12" ht="12" customHeight="1"/>
    <row r="13" spans="5:7" ht="12.75">
      <c r="E13" s="347" t="s">
        <v>281</v>
      </c>
      <c r="F13" s="347"/>
      <c r="G13" s="347"/>
    </row>
    <row r="14" spans="5:7" ht="12.75">
      <c r="E14" s="32">
        <v>2007</v>
      </c>
      <c r="F14" s="32"/>
      <c r="G14" s="18">
        <v>2006</v>
      </c>
    </row>
    <row r="15" spans="5:7" ht="13.5">
      <c r="E15" s="19" t="s">
        <v>5</v>
      </c>
      <c r="F15" s="19"/>
      <c r="G15" s="19" t="s">
        <v>5</v>
      </c>
    </row>
    <row r="16" spans="5:7" ht="13.5">
      <c r="E16" s="19"/>
      <c r="F16" s="19"/>
      <c r="G16" s="19"/>
    </row>
    <row r="17" ht="13.5">
      <c r="A17" s="62" t="s">
        <v>14</v>
      </c>
    </row>
    <row r="18" spans="2:7" ht="12.75">
      <c r="B18" s="30" t="s">
        <v>12</v>
      </c>
      <c r="E18" s="129">
        <v>175311</v>
      </c>
      <c r="G18" s="21">
        <v>660646</v>
      </c>
    </row>
    <row r="19" spans="5:7" ht="6" customHeight="1">
      <c r="E19" s="129"/>
      <c r="G19" s="21"/>
    </row>
    <row r="20" spans="2:7" ht="12.75">
      <c r="B20" s="55" t="s">
        <v>15</v>
      </c>
      <c r="E20" s="129"/>
      <c r="G20" s="86"/>
    </row>
    <row r="21" spans="2:7" ht="12.75">
      <c r="B21" s="63" t="s">
        <v>282</v>
      </c>
      <c r="E21" s="129">
        <f>242650+5965</f>
        <v>248615</v>
      </c>
      <c r="G21" s="86">
        <v>33601</v>
      </c>
    </row>
    <row r="22" spans="2:7" ht="12.75">
      <c r="B22" s="63" t="s">
        <v>16</v>
      </c>
      <c r="E22" s="129">
        <v>-129515</v>
      </c>
      <c r="G22" s="86">
        <v>-246456</v>
      </c>
    </row>
    <row r="23" spans="2:7" ht="12.75">
      <c r="B23" s="54" t="s">
        <v>255</v>
      </c>
      <c r="E23" s="129">
        <v>2285</v>
      </c>
      <c r="G23" s="149">
        <v>0</v>
      </c>
    </row>
    <row r="24" spans="5:7" ht="5.25" customHeight="1">
      <c r="E24" s="130"/>
      <c r="G24" s="73"/>
    </row>
    <row r="25" spans="2:7" ht="12.75">
      <c r="B25" s="64" t="s">
        <v>17</v>
      </c>
      <c r="E25" s="129">
        <f>SUM(E18:E24)</f>
        <v>296696</v>
      </c>
      <c r="F25" s="21"/>
      <c r="G25" s="21">
        <f>SUM(G18:G24)</f>
        <v>447791</v>
      </c>
    </row>
    <row r="26" spans="2:7" ht="8.25" customHeight="1">
      <c r="B26" s="64"/>
      <c r="E26" s="129"/>
      <c r="G26" s="21"/>
    </row>
    <row r="27" spans="2:7" ht="12.75">
      <c r="B27" s="64" t="s">
        <v>18</v>
      </c>
      <c r="E27" s="129"/>
      <c r="G27" s="21"/>
    </row>
    <row r="28" spans="2:7" ht="12.75">
      <c r="B28" s="54" t="s">
        <v>135</v>
      </c>
      <c r="E28" s="129">
        <v>0</v>
      </c>
      <c r="G28" s="86">
        <v>-11101</v>
      </c>
    </row>
    <row r="29" spans="2:7" ht="12.75">
      <c r="B29" s="54" t="s">
        <v>0</v>
      </c>
      <c r="E29" s="129">
        <v>362075</v>
      </c>
      <c r="G29" s="86">
        <v>543982</v>
      </c>
    </row>
    <row r="30" spans="2:7" ht="12.75">
      <c r="B30" s="54" t="s">
        <v>7</v>
      </c>
      <c r="E30" s="129">
        <v>1091692</v>
      </c>
      <c r="G30" s="86">
        <v>794454</v>
      </c>
    </row>
    <row r="31" spans="2:7" ht="12.75">
      <c r="B31" s="54" t="s">
        <v>19</v>
      </c>
      <c r="E31" s="129">
        <v>140983</v>
      </c>
      <c r="G31" s="86">
        <v>8004767</v>
      </c>
    </row>
    <row r="32" spans="2:7" ht="12.75">
      <c r="B32" s="54" t="s">
        <v>9</v>
      </c>
      <c r="E32" s="129">
        <v>98397</v>
      </c>
      <c r="G32" s="86">
        <v>-553116</v>
      </c>
    </row>
    <row r="33" spans="2:7" ht="12.75">
      <c r="B33" s="54" t="s">
        <v>6</v>
      </c>
      <c r="E33" s="129">
        <v>-226550</v>
      </c>
      <c r="G33" s="86">
        <v>-674267</v>
      </c>
    </row>
    <row r="34" spans="2:7" ht="10.5" customHeight="1">
      <c r="B34" s="63"/>
      <c r="E34" s="130"/>
      <c r="G34" s="288"/>
    </row>
    <row r="35" spans="2:7" ht="12.75">
      <c r="B35" s="64" t="s">
        <v>256</v>
      </c>
      <c r="E35" s="129">
        <f>SUM(E25:E34)</f>
        <v>1763293</v>
      </c>
      <c r="F35" s="21"/>
      <c r="G35" s="86">
        <f>SUM(G25:G34)</f>
        <v>8552510</v>
      </c>
    </row>
    <row r="36" spans="5:7" ht="10.5" customHeight="1">
      <c r="E36" s="129"/>
      <c r="G36" s="86"/>
    </row>
    <row r="37" spans="2:7" ht="12.75">
      <c r="B37" s="63" t="s">
        <v>20</v>
      </c>
      <c r="E37" s="129">
        <v>129515</v>
      </c>
      <c r="G37" s="86">
        <v>246456</v>
      </c>
    </row>
    <row r="38" spans="2:7" ht="12.75">
      <c r="B38" s="63" t="s">
        <v>21</v>
      </c>
      <c r="E38" s="129">
        <v>-305015</v>
      </c>
      <c r="G38" s="86">
        <v>-528198</v>
      </c>
    </row>
    <row r="39" spans="2:7" ht="10.5" customHeight="1">
      <c r="B39" s="54"/>
      <c r="E39" s="129"/>
      <c r="G39" s="86"/>
    </row>
    <row r="40" spans="2:7" ht="13.5" thickBot="1">
      <c r="B40" s="64" t="s">
        <v>257</v>
      </c>
      <c r="E40" s="148">
        <f>SUM(E35:E39)</f>
        <v>1587793</v>
      </c>
      <c r="F40" s="35"/>
      <c r="G40" s="289">
        <f>SUM(G35:G39)</f>
        <v>8270768</v>
      </c>
    </row>
    <row r="41" spans="5:7" ht="4.5" customHeight="1">
      <c r="E41" s="129"/>
      <c r="G41" s="86"/>
    </row>
    <row r="42" spans="1:9" ht="14.25" customHeight="1">
      <c r="A42" s="65" t="s">
        <v>22</v>
      </c>
      <c r="B42" s="64"/>
      <c r="C42" s="66"/>
      <c r="D42" s="66"/>
      <c r="E42" s="131"/>
      <c r="F42" s="66"/>
      <c r="G42" s="66"/>
      <c r="H42" s="66"/>
      <c r="I42" s="66"/>
    </row>
    <row r="43" spans="1:9" ht="6" customHeight="1" hidden="1">
      <c r="A43" s="65"/>
      <c r="B43" s="64"/>
      <c r="C43" s="66"/>
      <c r="D43" s="66"/>
      <c r="E43" s="131"/>
      <c r="F43" s="66"/>
      <c r="G43" s="66"/>
      <c r="H43" s="66"/>
      <c r="I43" s="66"/>
    </row>
    <row r="44" spans="1:9" ht="12" customHeight="1">
      <c r="A44" s="53"/>
      <c r="B44" s="63" t="s">
        <v>23</v>
      </c>
      <c r="C44" s="66"/>
      <c r="D44" s="66"/>
      <c r="E44" s="132">
        <f>-64361-46000</f>
        <v>-110361</v>
      </c>
      <c r="F44" s="66"/>
      <c r="G44" s="53">
        <v>-7931600</v>
      </c>
      <c r="H44" s="66"/>
      <c r="I44" s="66"/>
    </row>
    <row r="45" spans="1:9" ht="13.5" customHeight="1">
      <c r="A45" s="53"/>
      <c r="B45" s="54" t="s">
        <v>24</v>
      </c>
      <c r="C45" s="66"/>
      <c r="D45" s="66"/>
      <c r="E45" s="132">
        <v>900</v>
      </c>
      <c r="F45" s="66"/>
      <c r="G45" s="132">
        <v>0</v>
      </c>
      <c r="H45" s="66"/>
      <c r="I45" s="66"/>
    </row>
    <row r="46" spans="5:7" ht="8.25" customHeight="1">
      <c r="E46" s="129"/>
      <c r="G46" s="86"/>
    </row>
    <row r="47" spans="2:7" ht="13.5" thickBot="1">
      <c r="B47" s="64" t="s">
        <v>259</v>
      </c>
      <c r="E47" s="148">
        <f>SUM(E44:E46)</f>
        <v>-109461</v>
      </c>
      <c r="F47" s="35"/>
      <c r="G47" s="289">
        <f>SUM(G44:G46)</f>
        <v>-7931600</v>
      </c>
    </row>
    <row r="48" spans="2:7" ht="12" customHeight="1">
      <c r="B48" s="64"/>
      <c r="E48" s="149"/>
      <c r="F48" s="35"/>
      <c r="G48" s="74"/>
    </row>
    <row r="49" spans="1:9" ht="14.25" customHeight="1">
      <c r="A49" s="65" t="s">
        <v>161</v>
      </c>
      <c r="B49" s="64"/>
      <c r="C49" s="66"/>
      <c r="D49" s="66"/>
      <c r="E49" s="131"/>
      <c r="F49" s="66"/>
      <c r="G49" s="66"/>
      <c r="H49" s="66"/>
      <c r="I49" s="66"/>
    </row>
    <row r="50" spans="2:7" ht="5.25" customHeight="1">
      <c r="B50" s="64"/>
      <c r="E50" s="149"/>
      <c r="F50" s="35"/>
      <c r="G50" s="74"/>
    </row>
    <row r="51" spans="2:7" ht="10.5" customHeight="1">
      <c r="B51" s="54" t="s">
        <v>141</v>
      </c>
      <c r="E51" s="149">
        <v>0</v>
      </c>
      <c r="F51" s="35"/>
      <c r="G51" s="149">
        <v>0</v>
      </c>
    </row>
    <row r="52" spans="2:7" ht="3.75" customHeight="1">
      <c r="B52" s="64"/>
      <c r="E52" s="149"/>
      <c r="F52" s="35"/>
      <c r="G52" s="74"/>
    </row>
    <row r="53" spans="2:7" ht="12" customHeight="1" thickBot="1">
      <c r="B53" s="147" t="s">
        <v>162</v>
      </c>
      <c r="E53" s="148">
        <f>SUM(E51:E52)</f>
        <v>0</v>
      </c>
      <c r="F53" s="146"/>
      <c r="G53" s="148">
        <f>SUM(G51:G52)</f>
        <v>0</v>
      </c>
    </row>
    <row r="54" spans="2:7" ht="10.5" customHeight="1">
      <c r="B54" s="64"/>
      <c r="C54" s="86"/>
      <c r="E54" s="149"/>
      <c r="F54" s="35"/>
      <c r="G54" s="74"/>
    </row>
    <row r="55" spans="1:10" ht="13.5">
      <c r="A55" s="67" t="s">
        <v>258</v>
      </c>
      <c r="B55" s="53"/>
      <c r="C55" s="53"/>
      <c r="D55" s="53"/>
      <c r="E55" s="132">
        <f>E47+E40+E53</f>
        <v>1478332</v>
      </c>
      <c r="F55" s="2"/>
      <c r="G55" s="53">
        <f>G47+G40</f>
        <v>339168</v>
      </c>
      <c r="H55" s="53"/>
      <c r="I55" s="53"/>
      <c r="J55" s="53"/>
    </row>
    <row r="56" spans="1:10" ht="13.5">
      <c r="A56" s="67" t="s">
        <v>301</v>
      </c>
      <c r="B56" s="53"/>
      <c r="C56" s="53"/>
      <c r="D56" s="53"/>
      <c r="E56" s="132">
        <v>7688699</v>
      </c>
      <c r="F56" s="53"/>
      <c r="G56" s="53">
        <v>12100457</v>
      </c>
      <c r="H56" s="53"/>
      <c r="I56" s="53"/>
      <c r="J56" s="53"/>
    </row>
    <row r="57" spans="1:10" ht="10.5" customHeight="1">
      <c r="A57" s="68"/>
      <c r="B57" s="53"/>
      <c r="C57" s="53"/>
      <c r="D57" s="53"/>
      <c r="E57" s="132"/>
      <c r="F57" s="53"/>
      <c r="G57" s="53"/>
      <c r="H57" s="53"/>
      <c r="I57" s="53"/>
      <c r="J57" s="53"/>
    </row>
    <row r="58" spans="1:10" ht="14.25" thickBot="1">
      <c r="A58" s="67" t="s">
        <v>295</v>
      </c>
      <c r="B58" s="53"/>
      <c r="C58" s="53"/>
      <c r="D58" s="53"/>
      <c r="E58" s="133">
        <f>SUM(E55:E57)</f>
        <v>9167031</v>
      </c>
      <c r="F58" s="134"/>
      <c r="G58" s="290">
        <f>SUM(G55:G57)</f>
        <v>12439625</v>
      </c>
      <c r="H58" s="53"/>
      <c r="I58" s="53"/>
      <c r="J58" s="53"/>
    </row>
    <row r="60" spans="1:11" ht="12.75">
      <c r="A60" s="345" t="s">
        <v>213</v>
      </c>
      <c r="B60" s="345"/>
      <c r="C60" s="345"/>
      <c r="D60" s="345"/>
      <c r="E60" s="345"/>
      <c r="F60" s="345"/>
      <c r="G60" s="345"/>
      <c r="H60"/>
      <c r="K60" s="86"/>
    </row>
    <row r="61" spans="1:8" ht="29.25" customHeight="1">
      <c r="A61" s="345"/>
      <c r="B61" s="345"/>
      <c r="C61" s="345"/>
      <c r="D61" s="345"/>
      <c r="E61" s="345"/>
      <c r="F61" s="345"/>
      <c r="G61" s="345"/>
      <c r="H61"/>
    </row>
    <row r="62" spans="1:12" ht="12.75" customHeight="1">
      <c r="A62" s="348"/>
      <c r="B62" s="348"/>
      <c r="C62" s="348"/>
      <c r="D62" s="348"/>
      <c r="E62" s="348"/>
      <c r="F62" s="348"/>
      <c r="G62" s="348"/>
      <c r="H62" s="348"/>
      <c r="I62" s="348"/>
      <c r="J62" s="348"/>
      <c r="K62" s="348"/>
      <c r="L62" s="348"/>
    </row>
    <row r="63" spans="1:12" ht="12.75">
      <c r="A63" s="348"/>
      <c r="B63" s="348"/>
      <c r="C63" s="348"/>
      <c r="D63" s="348"/>
      <c r="E63" s="348"/>
      <c r="F63" s="348"/>
      <c r="G63" s="348"/>
      <c r="H63" s="348"/>
      <c r="I63" s="348"/>
      <c r="J63" s="348"/>
      <c r="K63" s="348"/>
      <c r="L63" s="348"/>
    </row>
    <row r="64" spans="1:12" ht="12.75">
      <c r="A64" s="348"/>
      <c r="B64" s="348"/>
      <c r="C64" s="348"/>
      <c r="D64" s="348"/>
      <c r="E64" s="348"/>
      <c r="F64" s="348"/>
      <c r="G64" s="348"/>
      <c r="H64" s="348"/>
      <c r="I64" s="348"/>
      <c r="J64" s="348"/>
      <c r="K64" s="348"/>
      <c r="L64" s="348"/>
    </row>
  </sheetData>
  <mergeCells count="6">
    <mergeCell ref="A8:G8"/>
    <mergeCell ref="A9:G9"/>
    <mergeCell ref="A10:G10"/>
    <mergeCell ref="A62:L64"/>
    <mergeCell ref="A60:G61"/>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R343"/>
  <sheetViews>
    <sheetView showGridLines="0" tabSelected="1" view="pageBreakPreview" zoomScaleSheetLayoutView="100" workbookViewId="0" topLeftCell="A160">
      <selection activeCell="B190" sqref="B190:L191"/>
    </sheetView>
  </sheetViews>
  <sheetFormatPr defaultColWidth="9.140625" defaultRowHeight="12.75"/>
  <cols>
    <col min="1" max="1" width="5.140625" style="150" customWidth="1"/>
    <col min="2" max="2" width="3.421875" style="150" customWidth="1"/>
    <col min="3" max="3" width="9.140625" style="150" customWidth="1"/>
    <col min="4" max="4" width="16.28125" style="150" customWidth="1"/>
    <col min="5" max="5" width="0.42578125" style="150" customWidth="1"/>
    <col min="6" max="6" width="10.8515625" style="150" customWidth="1"/>
    <col min="7" max="7" width="15.28125" style="150" customWidth="1"/>
    <col min="8" max="8" width="7.00390625" style="150" customWidth="1"/>
    <col min="9" max="9" width="11.8515625" style="150" customWidth="1"/>
    <col min="10" max="10" width="12.421875" style="150" customWidth="1"/>
    <col min="11" max="11" width="13.57421875" style="150" customWidth="1"/>
    <col min="12" max="12" width="12.57421875" style="150" customWidth="1"/>
    <col min="13" max="16384" width="9.140625" style="150" customWidth="1"/>
  </cols>
  <sheetData>
    <row r="1" ht="15">
      <c r="A1" s="150" t="str">
        <f>CCF!A1</f>
        <v>Company No. : 647125-P</v>
      </c>
    </row>
    <row r="3" ht="15">
      <c r="A3" s="150" t="str">
        <f>CCF!A3</f>
        <v>MMS Ventures Berhad</v>
      </c>
    </row>
    <row r="4" spans="1:12" ht="15">
      <c r="A4" s="151" t="str">
        <f>CCF!A4</f>
        <v>(Incorporated in Malaysia)</v>
      </c>
      <c r="B4" s="151"/>
      <c r="C4" s="151"/>
      <c r="D4" s="151"/>
      <c r="E4" s="151"/>
      <c r="F4" s="151"/>
      <c r="G4" s="151"/>
      <c r="H4" s="151"/>
      <c r="I4" s="151"/>
      <c r="J4" s="151"/>
      <c r="K4" s="151"/>
      <c r="L4" s="151"/>
    </row>
    <row r="7" ht="15">
      <c r="A7" s="152" t="s">
        <v>214</v>
      </c>
    </row>
    <row r="9" spans="1:2" ht="15">
      <c r="A9" s="153" t="s">
        <v>136</v>
      </c>
      <c r="B9" s="153"/>
    </row>
    <row r="10" ht="6.75" customHeight="1"/>
    <row r="11" spans="1:2" ht="15">
      <c r="A11" s="153" t="s">
        <v>29</v>
      </c>
      <c r="B11" s="153" t="s">
        <v>30</v>
      </c>
    </row>
    <row r="12" ht="2.25" customHeight="1"/>
    <row r="13" spans="2:12" ht="12.75" customHeight="1">
      <c r="B13" s="367" t="s">
        <v>190</v>
      </c>
      <c r="C13" s="367"/>
      <c r="D13" s="367"/>
      <c r="E13" s="367"/>
      <c r="F13" s="367"/>
      <c r="G13" s="367"/>
      <c r="H13" s="367"/>
      <c r="I13" s="367"/>
      <c r="J13" s="367"/>
      <c r="K13" s="367"/>
      <c r="L13" s="367"/>
    </row>
    <row r="14" spans="2:12" ht="18.75" customHeight="1">
      <c r="B14" s="367"/>
      <c r="C14" s="367"/>
      <c r="D14" s="367"/>
      <c r="E14" s="367"/>
      <c r="F14" s="367"/>
      <c r="G14" s="367"/>
      <c r="H14" s="367"/>
      <c r="I14" s="367"/>
      <c r="J14" s="367"/>
      <c r="K14" s="367"/>
      <c r="L14" s="367"/>
    </row>
    <row r="15" spans="2:18" ht="12" customHeight="1">
      <c r="B15" s="372" t="s">
        <v>215</v>
      </c>
      <c r="C15" s="373"/>
      <c r="D15" s="373"/>
      <c r="E15" s="373"/>
      <c r="F15" s="373"/>
      <c r="G15" s="373"/>
      <c r="H15" s="373"/>
      <c r="I15" s="373"/>
      <c r="J15" s="373"/>
      <c r="K15" s="373"/>
      <c r="L15" s="373"/>
      <c r="M15" s="155"/>
      <c r="N15" s="155"/>
      <c r="O15" s="155"/>
      <c r="P15" s="155"/>
      <c r="Q15" s="155"/>
      <c r="R15" s="155"/>
    </row>
    <row r="16" spans="2:18" ht="27" customHeight="1">
      <c r="B16" s="373"/>
      <c r="C16" s="373"/>
      <c r="D16" s="373"/>
      <c r="E16" s="373"/>
      <c r="F16" s="373"/>
      <c r="G16" s="373"/>
      <c r="H16" s="373"/>
      <c r="I16" s="373"/>
      <c r="J16" s="373"/>
      <c r="K16" s="373"/>
      <c r="L16" s="373"/>
      <c r="M16" s="155"/>
      <c r="N16" s="155"/>
      <c r="O16" s="155"/>
      <c r="P16" s="155"/>
      <c r="Q16" s="155"/>
      <c r="R16" s="155"/>
    </row>
    <row r="17" ht="13.5" customHeight="1"/>
    <row r="18" spans="2:12" ht="12.75" customHeight="1">
      <c r="B18" s="314" t="s">
        <v>216</v>
      </c>
      <c r="C18" s="314"/>
      <c r="D18" s="314"/>
      <c r="E18" s="314"/>
      <c r="F18" s="314"/>
      <c r="G18" s="314"/>
      <c r="H18" s="314"/>
      <c r="I18" s="314"/>
      <c r="J18" s="314"/>
      <c r="K18" s="314"/>
      <c r="L18" s="314"/>
    </row>
    <row r="19" spans="2:12" ht="37.5" customHeight="1">
      <c r="B19" s="314"/>
      <c r="C19" s="314"/>
      <c r="D19" s="314"/>
      <c r="E19" s="314"/>
      <c r="F19" s="314"/>
      <c r="G19" s="314"/>
      <c r="H19" s="314"/>
      <c r="I19" s="314"/>
      <c r="J19" s="314"/>
      <c r="K19" s="314"/>
      <c r="L19" s="314"/>
    </row>
    <row r="20" spans="2:12" ht="12.75" customHeight="1">
      <c r="B20" s="156"/>
      <c r="C20" s="156"/>
      <c r="D20" s="156"/>
      <c r="E20" s="156"/>
      <c r="F20" s="156"/>
      <c r="G20" s="156"/>
      <c r="H20" s="156"/>
      <c r="I20" s="156"/>
      <c r="J20" s="156"/>
      <c r="K20" s="156"/>
      <c r="L20" s="156"/>
    </row>
    <row r="21" spans="2:12" ht="15" customHeight="1">
      <c r="B21" s="314" t="s">
        <v>217</v>
      </c>
      <c r="C21" s="314"/>
      <c r="D21" s="314"/>
      <c r="E21" s="314"/>
      <c r="F21" s="314"/>
      <c r="G21" s="314"/>
      <c r="H21" s="314"/>
      <c r="I21" s="314"/>
      <c r="J21" s="314"/>
      <c r="K21" s="314"/>
      <c r="L21" s="314"/>
    </row>
    <row r="22" spans="2:12" ht="15" customHeight="1">
      <c r="B22" s="312" t="s">
        <v>218</v>
      </c>
      <c r="C22" s="312"/>
      <c r="D22" s="312"/>
      <c r="E22" s="312"/>
      <c r="F22" s="312"/>
      <c r="G22" s="312"/>
      <c r="H22" s="312"/>
      <c r="I22" s="312"/>
      <c r="J22" s="312"/>
      <c r="K22" s="312"/>
      <c r="L22" s="312"/>
    </row>
    <row r="23" spans="2:12" ht="15" customHeight="1">
      <c r="B23" s="270"/>
      <c r="C23" s="270"/>
      <c r="D23" s="270"/>
      <c r="E23" s="270"/>
      <c r="F23" s="270"/>
      <c r="G23" s="270"/>
      <c r="H23" s="270"/>
      <c r="I23" s="270"/>
      <c r="J23" s="270"/>
      <c r="K23" s="270"/>
      <c r="L23" s="270"/>
    </row>
    <row r="24" spans="2:12" ht="30.75" customHeight="1">
      <c r="B24" s="314" t="s">
        <v>220</v>
      </c>
      <c r="C24" s="314"/>
      <c r="D24" s="314"/>
      <c r="E24" s="314"/>
      <c r="F24" s="314"/>
      <c r="G24" s="314"/>
      <c r="H24" s="314"/>
      <c r="I24" s="314"/>
      <c r="J24" s="314"/>
      <c r="K24" s="314"/>
      <c r="L24" s="314"/>
    </row>
    <row r="25" spans="2:12" ht="14.25" customHeight="1">
      <c r="B25" s="156"/>
      <c r="C25" s="156"/>
      <c r="D25" s="156"/>
      <c r="E25" s="156"/>
      <c r="F25" s="156"/>
      <c r="G25" s="156"/>
      <c r="H25" s="156"/>
      <c r="I25" s="156"/>
      <c r="J25" s="156"/>
      <c r="K25" s="156"/>
      <c r="L25" s="156"/>
    </row>
    <row r="26" spans="2:12" ht="16.5" customHeight="1">
      <c r="B26" s="203" t="s">
        <v>219</v>
      </c>
      <c r="C26" s="203"/>
      <c r="D26" s="203"/>
      <c r="E26" s="214"/>
      <c r="F26" s="214"/>
      <c r="G26" s="214"/>
      <c r="H26" s="214"/>
      <c r="I26" s="214"/>
      <c r="J26" s="214"/>
      <c r="K26" s="214"/>
      <c r="L26" s="214"/>
    </row>
    <row r="27" spans="2:12" ht="3" customHeight="1">
      <c r="B27" s="214"/>
      <c r="C27" s="214"/>
      <c r="D27" s="214"/>
      <c r="E27" s="214"/>
      <c r="F27" s="214"/>
      <c r="G27" s="214"/>
      <c r="H27" s="214"/>
      <c r="I27" s="214"/>
      <c r="J27" s="214"/>
      <c r="K27" s="214"/>
      <c r="L27" s="214"/>
    </row>
    <row r="28" spans="2:12" ht="77.25" customHeight="1">
      <c r="B28" s="314" t="s">
        <v>260</v>
      </c>
      <c r="C28" s="314"/>
      <c r="D28" s="314"/>
      <c r="E28" s="314"/>
      <c r="F28" s="314"/>
      <c r="G28" s="314"/>
      <c r="H28" s="314"/>
      <c r="I28" s="314"/>
      <c r="J28" s="314"/>
      <c r="K28" s="314"/>
      <c r="L28" s="314"/>
    </row>
    <row r="29" spans="2:12" ht="10.5" customHeight="1">
      <c r="B29" s="366"/>
      <c r="C29" s="366"/>
      <c r="D29" s="366"/>
      <c r="E29" s="366"/>
      <c r="F29" s="366"/>
      <c r="G29" s="366"/>
      <c r="H29" s="366"/>
      <c r="I29" s="366"/>
      <c r="J29" s="366"/>
      <c r="K29" s="366"/>
      <c r="L29" s="366"/>
    </row>
    <row r="30" spans="2:16" ht="15.75" customHeight="1">
      <c r="B30" s="214"/>
      <c r="C30" s="214"/>
      <c r="D30" s="214"/>
      <c r="E30" s="214"/>
      <c r="F30" s="214"/>
      <c r="G30" s="212" t="s">
        <v>221</v>
      </c>
      <c r="H30" s="214"/>
      <c r="I30" s="218" t="s">
        <v>223</v>
      </c>
      <c r="J30" s="214"/>
      <c r="K30" s="214"/>
      <c r="L30" s="214"/>
      <c r="M30" s="214"/>
      <c r="N30" s="214"/>
      <c r="O30" s="214"/>
      <c r="P30" s="214"/>
    </row>
    <row r="31" spans="2:12" ht="16.5" customHeight="1">
      <c r="B31" s="214"/>
      <c r="C31" s="214"/>
      <c r="D31" s="214"/>
      <c r="E31" s="214"/>
      <c r="F31" s="214"/>
      <c r="G31" s="212" t="s">
        <v>222</v>
      </c>
      <c r="H31" s="214"/>
      <c r="I31" s="218" t="s">
        <v>224</v>
      </c>
      <c r="J31" s="214"/>
      <c r="K31" s="212" t="s">
        <v>225</v>
      </c>
      <c r="L31" s="214"/>
    </row>
    <row r="32" spans="2:12" ht="16.5" customHeight="1">
      <c r="B32" s="214"/>
      <c r="C32" s="214"/>
      <c r="D32" s="214"/>
      <c r="E32" s="214"/>
      <c r="F32" s="214"/>
      <c r="G32" s="212" t="s">
        <v>5</v>
      </c>
      <c r="H32" s="214"/>
      <c r="I32" s="218" t="s">
        <v>5</v>
      </c>
      <c r="J32" s="214"/>
      <c r="K32" s="212" t="s">
        <v>5</v>
      </c>
      <c r="L32" s="214"/>
    </row>
    <row r="33" spans="2:12" ht="3" customHeight="1">
      <c r="B33" s="214"/>
      <c r="C33" s="214"/>
      <c r="D33" s="214"/>
      <c r="E33" s="214"/>
      <c r="F33" s="214"/>
      <c r="G33" s="214"/>
      <c r="H33" s="214"/>
      <c r="I33" s="214"/>
      <c r="J33" s="214"/>
      <c r="K33" s="214"/>
      <c r="L33" s="214"/>
    </row>
    <row r="34" spans="2:12" ht="16.5" customHeight="1">
      <c r="B34" s="203" t="s">
        <v>226</v>
      </c>
      <c r="C34" s="214"/>
      <c r="D34" s="214"/>
      <c r="E34" s="214"/>
      <c r="F34" s="214"/>
      <c r="G34" s="214"/>
      <c r="H34" s="214"/>
      <c r="I34" s="214"/>
      <c r="J34" s="214"/>
      <c r="K34" s="214"/>
      <c r="L34" s="214"/>
    </row>
    <row r="35" spans="2:12" ht="16.5" customHeight="1">
      <c r="B35" s="214" t="s">
        <v>227</v>
      </c>
      <c r="C35" s="214"/>
      <c r="D35" s="214"/>
      <c r="E35" s="214"/>
      <c r="F35" s="214"/>
      <c r="G35" s="277">
        <v>8695625</v>
      </c>
      <c r="H35" s="277"/>
      <c r="I35" s="277">
        <v>-2494344</v>
      </c>
      <c r="J35" s="277"/>
      <c r="K35" s="277">
        <f>G35+I35</f>
        <v>6201281</v>
      </c>
      <c r="L35" s="278"/>
    </row>
    <row r="36" spans="2:12" ht="14.25" customHeight="1">
      <c r="B36" s="214" t="s">
        <v>228</v>
      </c>
      <c r="C36" s="214"/>
      <c r="D36" s="214"/>
      <c r="E36" s="214"/>
      <c r="F36" s="214"/>
      <c r="G36" s="279">
        <v>0</v>
      </c>
      <c r="H36" s="277"/>
      <c r="I36" s="277">
        <v>2494344</v>
      </c>
      <c r="J36" s="277"/>
      <c r="K36" s="277">
        <f>G36+I36</f>
        <v>2494344</v>
      </c>
      <c r="L36" s="278"/>
    </row>
    <row r="37" spans="1:12" ht="12.75" customHeight="1">
      <c r="A37" s="153"/>
      <c r="B37" s="156"/>
      <c r="C37" s="156"/>
      <c r="D37" s="156"/>
      <c r="E37" s="156"/>
      <c r="F37" s="156"/>
      <c r="G37" s="156"/>
      <c r="H37" s="156"/>
      <c r="I37" s="156"/>
      <c r="J37" s="156"/>
      <c r="K37" s="156"/>
      <c r="L37" s="156"/>
    </row>
    <row r="38" spans="1:2" ht="15">
      <c r="A38" s="153" t="s">
        <v>31</v>
      </c>
      <c r="B38" s="158" t="s">
        <v>137</v>
      </c>
    </row>
    <row r="39" ht="6" customHeight="1"/>
    <row r="40" spans="2:12" ht="15">
      <c r="B40" s="362" t="s">
        <v>229</v>
      </c>
      <c r="C40" s="362"/>
      <c r="D40" s="362"/>
      <c r="E40" s="362"/>
      <c r="F40" s="362"/>
      <c r="G40" s="362"/>
      <c r="H40" s="362"/>
      <c r="I40" s="362"/>
      <c r="J40" s="362"/>
      <c r="K40" s="362"/>
      <c r="L40" s="362"/>
    </row>
    <row r="41" spans="2:12" ht="15" customHeight="1">
      <c r="B41" s="159"/>
      <c r="C41" s="159"/>
      <c r="D41" s="159"/>
      <c r="E41" s="159"/>
      <c r="F41" s="159"/>
      <c r="G41" s="159"/>
      <c r="H41" s="159"/>
      <c r="I41" s="159"/>
      <c r="J41" s="159"/>
      <c r="K41" s="159"/>
      <c r="L41" s="159"/>
    </row>
    <row r="42" spans="1:2" ht="15">
      <c r="A42" s="153" t="s">
        <v>32</v>
      </c>
      <c r="B42" s="158" t="s">
        <v>33</v>
      </c>
    </row>
    <row r="43" spans="1:2" ht="4.5" customHeight="1">
      <c r="A43" s="153"/>
      <c r="B43" s="158"/>
    </row>
    <row r="44" spans="2:12" ht="15">
      <c r="B44" s="326" t="s">
        <v>69</v>
      </c>
      <c r="C44" s="326"/>
      <c r="D44" s="326"/>
      <c r="E44" s="326"/>
      <c r="F44" s="326"/>
      <c r="G44" s="326"/>
      <c r="H44" s="326"/>
      <c r="I44" s="326"/>
      <c r="J44" s="326"/>
      <c r="K44" s="326"/>
      <c r="L44" s="326"/>
    </row>
    <row r="45" ht="15.75" customHeight="1"/>
    <row r="46" spans="1:2" ht="15">
      <c r="A46" s="153" t="s">
        <v>34</v>
      </c>
      <c r="B46" s="158" t="s">
        <v>138</v>
      </c>
    </row>
    <row r="47" spans="1:2" ht="4.5" customHeight="1">
      <c r="A47" s="153"/>
      <c r="B47" s="158"/>
    </row>
    <row r="48" spans="2:12" ht="15">
      <c r="B48" s="362" t="s">
        <v>230</v>
      </c>
      <c r="C48" s="362"/>
      <c r="D48" s="362"/>
      <c r="E48" s="362"/>
      <c r="F48" s="362"/>
      <c r="G48" s="362"/>
      <c r="H48" s="362"/>
      <c r="I48" s="362"/>
      <c r="J48" s="362"/>
      <c r="K48" s="362"/>
      <c r="L48" s="362"/>
    </row>
    <row r="49" spans="2:12" ht="14.25" customHeight="1">
      <c r="B49" s="362"/>
      <c r="C49" s="362"/>
      <c r="D49" s="362"/>
      <c r="E49" s="362"/>
      <c r="F49" s="362"/>
      <c r="G49" s="362"/>
      <c r="H49" s="362"/>
      <c r="I49" s="362"/>
      <c r="J49" s="362"/>
      <c r="K49" s="362"/>
      <c r="L49" s="362"/>
    </row>
    <row r="50" spans="2:12" ht="3.75" customHeight="1" hidden="1">
      <c r="B50" s="159"/>
      <c r="C50" s="159"/>
      <c r="D50" s="159"/>
      <c r="E50" s="159"/>
      <c r="F50" s="159"/>
      <c r="G50" s="159"/>
      <c r="H50" s="159"/>
      <c r="I50" s="159"/>
      <c r="J50" s="159"/>
      <c r="K50" s="159"/>
      <c r="L50" s="159"/>
    </row>
    <row r="51" spans="1:12" ht="15">
      <c r="A51" s="153" t="s">
        <v>35</v>
      </c>
      <c r="B51" s="330" t="s">
        <v>139</v>
      </c>
      <c r="C51" s="330"/>
      <c r="D51" s="330"/>
      <c r="E51" s="330"/>
      <c r="F51" s="330"/>
      <c r="G51" s="330"/>
      <c r="H51" s="330"/>
      <c r="I51" s="330"/>
      <c r="J51" s="330"/>
      <c r="K51" s="330"/>
      <c r="L51" s="330"/>
    </row>
    <row r="52" spans="1:12" ht="3.75" customHeight="1">
      <c r="A52" s="153"/>
      <c r="B52" s="364"/>
      <c r="C52" s="364"/>
      <c r="D52" s="364"/>
      <c r="E52" s="364"/>
      <c r="F52" s="364"/>
      <c r="G52" s="364"/>
      <c r="H52" s="364"/>
      <c r="I52" s="364"/>
      <c r="J52" s="364"/>
      <c r="K52" s="364"/>
      <c r="L52" s="364"/>
    </row>
    <row r="53" spans="1:12" ht="15.75" customHeight="1">
      <c r="A53" s="153"/>
      <c r="B53" s="362" t="s">
        <v>231</v>
      </c>
      <c r="C53" s="362"/>
      <c r="D53" s="362"/>
      <c r="E53" s="362"/>
      <c r="F53" s="362"/>
      <c r="G53" s="362"/>
      <c r="H53" s="362"/>
      <c r="I53" s="362"/>
      <c r="J53" s="362"/>
      <c r="K53" s="362"/>
      <c r="L53" s="362"/>
    </row>
    <row r="54" ht="12" customHeight="1"/>
    <row r="55" spans="1:12" s="162" customFormat="1" ht="15">
      <c r="A55" s="153" t="s">
        <v>36</v>
      </c>
      <c r="B55" s="330" t="s">
        <v>37</v>
      </c>
      <c r="C55" s="330"/>
      <c r="D55" s="330"/>
      <c r="E55" s="330"/>
      <c r="F55" s="330"/>
      <c r="G55" s="330"/>
      <c r="H55" s="330"/>
      <c r="I55" s="330"/>
      <c r="J55" s="330"/>
      <c r="K55" s="330"/>
      <c r="L55" s="330"/>
    </row>
    <row r="56" spans="1:12" s="162" customFormat="1" ht="3" customHeight="1">
      <c r="A56" s="153"/>
      <c r="B56" s="161"/>
      <c r="C56" s="161"/>
      <c r="D56" s="161"/>
      <c r="E56" s="161"/>
      <c r="F56" s="161"/>
      <c r="G56" s="161"/>
      <c r="H56" s="161"/>
      <c r="I56" s="161"/>
      <c r="J56" s="161"/>
      <c r="K56" s="161"/>
      <c r="L56" s="161"/>
    </row>
    <row r="57" spans="1:12" s="162" customFormat="1" ht="12.75" customHeight="1">
      <c r="A57" s="150"/>
      <c r="B57" s="314" t="s">
        <v>261</v>
      </c>
      <c r="C57" s="314"/>
      <c r="D57" s="314"/>
      <c r="E57" s="314"/>
      <c r="F57" s="314"/>
      <c r="G57" s="314"/>
      <c r="H57" s="314"/>
      <c r="I57" s="314"/>
      <c r="J57" s="314"/>
      <c r="K57" s="314"/>
      <c r="L57" s="314"/>
    </row>
    <row r="58" spans="1:12" s="162" customFormat="1" ht="18" customHeight="1">
      <c r="A58" s="150"/>
      <c r="B58" s="314"/>
      <c r="C58" s="314"/>
      <c r="D58" s="314"/>
      <c r="E58" s="314"/>
      <c r="F58" s="314"/>
      <c r="G58" s="314"/>
      <c r="H58" s="314"/>
      <c r="I58" s="314"/>
      <c r="J58" s="314"/>
      <c r="K58" s="314"/>
      <c r="L58" s="314"/>
    </row>
    <row r="59" spans="1:12" s="162" customFormat="1" ht="15">
      <c r="A59" s="150"/>
      <c r="B59" s="156"/>
      <c r="C59" s="156"/>
      <c r="D59" s="156"/>
      <c r="E59" s="156"/>
      <c r="F59" s="156"/>
      <c r="G59" s="156"/>
      <c r="H59" s="156"/>
      <c r="I59" s="156"/>
      <c r="J59" s="156"/>
      <c r="K59" s="156"/>
      <c r="L59" s="156"/>
    </row>
    <row r="60" spans="1:12" ht="15">
      <c r="A60" s="153" t="s">
        <v>38</v>
      </c>
      <c r="B60" s="363" t="s">
        <v>141</v>
      </c>
      <c r="C60" s="363"/>
      <c r="D60" s="363"/>
      <c r="E60" s="363"/>
      <c r="F60" s="363"/>
      <c r="G60" s="363"/>
      <c r="H60" s="363"/>
      <c r="I60" s="363"/>
      <c r="J60" s="363"/>
      <c r="K60" s="363"/>
      <c r="L60" s="363"/>
    </row>
    <row r="61" spans="2:12" ht="6.75" customHeight="1">
      <c r="B61" s="156"/>
      <c r="C61" s="156"/>
      <c r="D61" s="156"/>
      <c r="E61" s="156"/>
      <c r="F61" s="156"/>
      <c r="G61" s="156"/>
      <c r="H61" s="156"/>
      <c r="I61" s="156"/>
      <c r="J61" s="156"/>
      <c r="K61" s="156"/>
      <c r="L61" s="156"/>
    </row>
    <row r="62" spans="2:12" ht="17.25" customHeight="1">
      <c r="B62" s="314" t="s">
        <v>232</v>
      </c>
      <c r="C62" s="314"/>
      <c r="D62" s="314"/>
      <c r="E62" s="314"/>
      <c r="F62" s="314"/>
      <c r="G62" s="314"/>
      <c r="H62" s="314"/>
      <c r="I62" s="314"/>
      <c r="J62" s="314"/>
      <c r="K62" s="314"/>
      <c r="L62" s="314"/>
    </row>
    <row r="63" spans="2:12" ht="15">
      <c r="B63" s="156"/>
      <c r="C63" s="156"/>
      <c r="D63" s="156"/>
      <c r="E63" s="156"/>
      <c r="F63" s="156"/>
      <c r="G63" s="156"/>
      <c r="H63" s="156"/>
      <c r="I63" s="156"/>
      <c r="J63" s="156"/>
      <c r="K63" s="156"/>
      <c r="L63" s="156"/>
    </row>
    <row r="64" spans="1:12" ht="15">
      <c r="A64" s="153" t="s">
        <v>140</v>
      </c>
      <c r="B64" s="363" t="s">
        <v>143</v>
      </c>
      <c r="C64" s="363"/>
      <c r="D64" s="363"/>
      <c r="E64" s="363"/>
      <c r="F64" s="363"/>
      <c r="G64" s="363"/>
      <c r="H64" s="363"/>
      <c r="I64" s="363"/>
      <c r="J64" s="363"/>
      <c r="K64" s="363"/>
      <c r="L64" s="363"/>
    </row>
    <row r="65" spans="2:12" ht="5.25" customHeight="1">
      <c r="B65" s="156"/>
      <c r="C65" s="156"/>
      <c r="D65" s="156"/>
      <c r="E65" s="156"/>
      <c r="F65" s="156"/>
      <c r="G65" s="156"/>
      <c r="H65" s="156"/>
      <c r="I65" s="156"/>
      <c r="J65" s="156"/>
      <c r="K65" s="156"/>
      <c r="L65" s="156"/>
    </row>
    <row r="66" spans="2:12" ht="30.75" customHeight="1">
      <c r="B66" s="314" t="s">
        <v>192</v>
      </c>
      <c r="C66" s="314"/>
      <c r="D66" s="314"/>
      <c r="E66" s="314"/>
      <c r="F66" s="314"/>
      <c r="G66" s="314"/>
      <c r="H66" s="314"/>
      <c r="I66" s="314"/>
      <c r="J66" s="314"/>
      <c r="K66" s="314"/>
      <c r="L66" s="314"/>
    </row>
    <row r="67" spans="2:12" ht="6.75" customHeight="1">
      <c r="B67" s="156"/>
      <c r="C67" s="156"/>
      <c r="D67" s="156"/>
      <c r="E67" s="156"/>
      <c r="F67" s="156"/>
      <c r="G67" s="156"/>
      <c r="H67" s="156"/>
      <c r="I67" s="156"/>
      <c r="J67" s="156"/>
      <c r="K67" s="156"/>
      <c r="L67" s="156"/>
    </row>
    <row r="68" spans="2:12" s="166" customFormat="1" ht="31.5" customHeight="1">
      <c r="B68" s="314" t="s">
        <v>176</v>
      </c>
      <c r="C68" s="314"/>
      <c r="D68" s="314"/>
      <c r="E68" s="314"/>
      <c r="F68" s="314"/>
      <c r="G68" s="314"/>
      <c r="H68" s="314"/>
      <c r="I68" s="314"/>
      <c r="J68" s="314"/>
      <c r="K68" s="314"/>
      <c r="L68" s="314"/>
    </row>
    <row r="69" spans="2:12" ht="7.5" customHeight="1">
      <c r="B69" s="156"/>
      <c r="C69" s="156"/>
      <c r="D69" s="156"/>
      <c r="E69" s="156"/>
      <c r="F69" s="156"/>
      <c r="G69" s="156"/>
      <c r="H69" s="156"/>
      <c r="I69" s="156"/>
      <c r="J69" s="156"/>
      <c r="K69" s="156"/>
      <c r="L69" s="156"/>
    </row>
    <row r="70" spans="2:12" ht="15.75" customHeight="1">
      <c r="B70" s="156"/>
      <c r="C70" s="156"/>
      <c r="D70" s="156"/>
      <c r="E70" s="156"/>
      <c r="F70" s="156"/>
      <c r="G70" s="331" t="s">
        <v>177</v>
      </c>
      <c r="H70" s="331"/>
      <c r="I70" s="308"/>
      <c r="J70" s="308"/>
      <c r="K70" s="331" t="s">
        <v>182</v>
      </c>
      <c r="L70" s="331"/>
    </row>
    <row r="71" spans="2:12" ht="14.25" customHeight="1">
      <c r="B71" s="156"/>
      <c r="C71" s="156"/>
      <c r="D71" s="156"/>
      <c r="E71" s="156"/>
      <c r="F71" s="156"/>
      <c r="G71" s="203" t="s">
        <v>178</v>
      </c>
      <c r="H71" s="203"/>
      <c r="I71" s="331" t="s">
        <v>180</v>
      </c>
      <c r="J71" s="331"/>
      <c r="K71" s="331" t="s">
        <v>183</v>
      </c>
      <c r="L71" s="331"/>
    </row>
    <row r="72" spans="2:12" ht="14.25" customHeight="1">
      <c r="B72" s="156"/>
      <c r="C72" s="156"/>
      <c r="D72" s="156"/>
      <c r="E72" s="156"/>
      <c r="F72" s="156"/>
      <c r="G72" s="331" t="s">
        <v>179</v>
      </c>
      <c r="H72" s="331"/>
      <c r="I72" s="331" t="s">
        <v>181</v>
      </c>
      <c r="J72" s="331"/>
      <c r="K72" s="331" t="s">
        <v>184</v>
      </c>
      <c r="L72" s="331"/>
    </row>
    <row r="73" spans="2:12" ht="14.25" customHeight="1">
      <c r="B73" s="156"/>
      <c r="C73" s="156"/>
      <c r="D73" s="156"/>
      <c r="E73" s="156"/>
      <c r="F73" s="156"/>
      <c r="G73" s="331" t="s">
        <v>5</v>
      </c>
      <c r="H73" s="331"/>
      <c r="I73" s="331" t="s">
        <v>5</v>
      </c>
      <c r="J73" s="331"/>
      <c r="K73" s="331" t="s">
        <v>5</v>
      </c>
      <c r="L73" s="331"/>
    </row>
    <row r="74" spans="2:12" ht="5.25" customHeight="1">
      <c r="B74" s="156"/>
      <c r="C74" s="156"/>
      <c r="D74" s="156"/>
      <c r="E74" s="156"/>
      <c r="F74" s="156"/>
      <c r="G74" s="212"/>
      <c r="H74" s="212"/>
      <c r="I74" s="212"/>
      <c r="J74" s="212"/>
      <c r="K74" s="212"/>
      <c r="L74" s="212"/>
    </row>
    <row r="75" spans="2:12" ht="14.25" customHeight="1">
      <c r="B75" s="203" t="s">
        <v>284</v>
      </c>
      <c r="C75" s="214"/>
      <c r="D75" s="214"/>
      <c r="E75" s="156"/>
      <c r="F75" s="156"/>
      <c r="G75" s="212"/>
      <c r="H75" s="212"/>
      <c r="I75" s="212"/>
      <c r="J75" s="212"/>
      <c r="K75" s="212"/>
      <c r="L75" s="212"/>
    </row>
    <row r="76" spans="2:12" ht="3.75" customHeight="1">
      <c r="B76" s="156"/>
      <c r="C76" s="156"/>
      <c r="D76" s="156"/>
      <c r="E76" s="156"/>
      <c r="F76" s="156"/>
      <c r="G76" s="212"/>
      <c r="H76" s="212"/>
      <c r="I76" s="331"/>
      <c r="J76" s="331"/>
      <c r="K76" s="212"/>
      <c r="L76" s="212"/>
    </row>
    <row r="77" spans="2:12" ht="14.25" customHeight="1">
      <c r="B77" s="214" t="s">
        <v>185</v>
      </c>
      <c r="C77" s="214"/>
      <c r="D77" s="214"/>
      <c r="E77" s="156"/>
      <c r="F77" s="156"/>
      <c r="G77" s="317">
        <v>2764133</v>
      </c>
      <c r="H77" s="317"/>
      <c r="I77" s="317">
        <v>27946780</v>
      </c>
      <c r="J77" s="317"/>
      <c r="K77" s="317">
        <v>61424</v>
      </c>
      <c r="L77" s="317"/>
    </row>
    <row r="78" spans="2:12" ht="16.5" customHeight="1">
      <c r="B78" s="214" t="s">
        <v>186</v>
      </c>
      <c r="C78" s="214"/>
      <c r="D78" s="214"/>
      <c r="E78" s="214"/>
      <c r="F78" s="156"/>
      <c r="G78" s="317">
        <v>676772</v>
      </c>
      <c r="H78" s="317"/>
      <c r="I78" s="317">
        <v>0</v>
      </c>
      <c r="J78" s="317"/>
      <c r="K78" s="317">
        <v>0</v>
      </c>
      <c r="L78" s="317"/>
    </row>
    <row r="79" spans="2:12" ht="16.5" customHeight="1">
      <c r="B79" s="214" t="s">
        <v>268</v>
      </c>
      <c r="C79" s="214"/>
      <c r="D79" s="214"/>
      <c r="E79" s="214"/>
      <c r="F79" s="156"/>
      <c r="G79" s="305">
        <v>19148</v>
      </c>
      <c r="H79" s="305"/>
      <c r="I79" s="215"/>
      <c r="J79" s="215">
        <v>0</v>
      </c>
      <c r="K79" s="215"/>
      <c r="L79" s="215">
        <v>0</v>
      </c>
    </row>
    <row r="80" spans="2:12" ht="16.5" customHeight="1">
      <c r="B80" s="214" t="s">
        <v>187</v>
      </c>
      <c r="C80" s="214"/>
      <c r="D80" s="214"/>
      <c r="E80" s="213"/>
      <c r="F80" s="156"/>
      <c r="G80" s="317">
        <v>506844</v>
      </c>
      <c r="H80" s="317"/>
      <c r="I80" s="317">
        <v>0</v>
      </c>
      <c r="J80" s="317"/>
      <c r="K80" s="317">
        <v>0</v>
      </c>
      <c r="L80" s="317"/>
    </row>
    <row r="81" spans="2:12" ht="3.75" customHeight="1">
      <c r="B81" s="213"/>
      <c r="C81" s="213"/>
      <c r="D81" s="213"/>
      <c r="E81" s="213"/>
      <c r="F81" s="156"/>
      <c r="G81" s="217"/>
      <c r="H81" s="217"/>
      <c r="I81" s="217"/>
      <c r="J81" s="217"/>
      <c r="K81" s="217"/>
      <c r="L81" s="217"/>
    </row>
    <row r="82" spans="2:12" ht="16.5" customHeight="1" thickBot="1">
      <c r="B82" s="214" t="s">
        <v>188</v>
      </c>
      <c r="C82" s="214"/>
      <c r="D82" s="214"/>
      <c r="E82" s="214"/>
      <c r="F82" s="156"/>
      <c r="G82" s="307">
        <f>SUM(G77:H81)</f>
        <v>3966897</v>
      </c>
      <c r="H82" s="307"/>
      <c r="I82" s="307">
        <f>SUM(I76:J81)</f>
        <v>27946780</v>
      </c>
      <c r="J82" s="307"/>
      <c r="K82" s="307">
        <f>SUM(K76:L81)</f>
        <v>61424</v>
      </c>
      <c r="L82" s="307"/>
    </row>
    <row r="83" spans="2:12" ht="15.75" thickTop="1">
      <c r="B83" s="308"/>
      <c r="C83" s="308"/>
      <c r="D83" s="308"/>
      <c r="E83" s="308"/>
      <c r="F83" s="156"/>
      <c r="G83" s="217"/>
      <c r="H83" s="156"/>
      <c r="I83" s="156"/>
      <c r="J83" s="156"/>
      <c r="K83" s="156"/>
      <c r="L83" s="156"/>
    </row>
    <row r="84" spans="2:12" ht="14.25" customHeight="1">
      <c r="B84" s="203" t="s">
        <v>285</v>
      </c>
      <c r="C84" s="214"/>
      <c r="D84" s="214"/>
      <c r="E84" s="156"/>
      <c r="F84" s="156"/>
      <c r="G84" s="212"/>
      <c r="H84" s="212"/>
      <c r="I84" s="212"/>
      <c r="J84" s="212"/>
      <c r="K84" s="212"/>
      <c r="L84" s="212"/>
    </row>
    <row r="85" spans="2:12" ht="3" customHeight="1">
      <c r="B85" s="156"/>
      <c r="C85" s="156"/>
      <c r="D85" s="156"/>
      <c r="E85" s="156"/>
      <c r="F85" s="156"/>
      <c r="G85" s="212"/>
      <c r="H85" s="212"/>
      <c r="I85" s="331"/>
      <c r="J85" s="331"/>
      <c r="K85" s="212"/>
      <c r="L85" s="212"/>
    </row>
    <row r="86" spans="2:12" ht="14.25" customHeight="1">
      <c r="B86" s="214" t="s">
        <v>185</v>
      </c>
      <c r="C86" s="214"/>
      <c r="D86" s="214"/>
      <c r="E86" s="156"/>
      <c r="F86" s="156"/>
      <c r="G86" s="317">
        <v>3605089</v>
      </c>
      <c r="H86" s="317"/>
      <c r="I86" s="317">
        <v>32250929</v>
      </c>
      <c r="J86" s="317"/>
      <c r="K86" s="317">
        <v>7895625</v>
      </c>
      <c r="L86" s="317"/>
    </row>
    <row r="87" spans="2:12" ht="14.25" customHeight="1">
      <c r="B87" s="214" t="s">
        <v>186</v>
      </c>
      <c r="C87" s="214"/>
      <c r="D87" s="214"/>
      <c r="E87" s="156"/>
      <c r="F87" s="156"/>
      <c r="G87" s="317">
        <v>19380</v>
      </c>
      <c r="H87" s="317"/>
      <c r="I87" s="215"/>
      <c r="J87" s="215">
        <v>0</v>
      </c>
      <c r="K87" s="215"/>
      <c r="L87" s="215">
        <v>0</v>
      </c>
    </row>
    <row r="88" spans="2:12" ht="16.5" customHeight="1">
      <c r="B88" s="214" t="s">
        <v>189</v>
      </c>
      <c r="C88" s="214"/>
      <c r="D88" s="214"/>
      <c r="E88" s="213"/>
      <c r="F88" s="156"/>
      <c r="G88" s="317">
        <v>341483</v>
      </c>
      <c r="H88" s="317"/>
      <c r="I88" s="317">
        <v>0</v>
      </c>
      <c r="J88" s="317"/>
      <c r="K88" s="215"/>
      <c r="L88" s="215">
        <v>0</v>
      </c>
    </row>
    <row r="89" spans="2:12" ht="16.5" customHeight="1">
      <c r="B89" s="214" t="s">
        <v>187</v>
      </c>
      <c r="C89" s="214"/>
      <c r="D89" s="214"/>
      <c r="E89" s="213"/>
      <c r="F89" s="156"/>
      <c r="G89" s="317">
        <v>962411</v>
      </c>
      <c r="H89" s="317"/>
      <c r="I89" s="317">
        <v>0</v>
      </c>
      <c r="J89" s="317"/>
      <c r="K89" s="317">
        <v>0</v>
      </c>
      <c r="L89" s="317"/>
    </row>
    <row r="90" spans="2:12" ht="4.5" customHeight="1">
      <c r="B90" s="213"/>
      <c r="C90" s="213"/>
      <c r="D90" s="213"/>
      <c r="E90" s="213"/>
      <c r="F90" s="156"/>
      <c r="G90" s="217"/>
      <c r="H90" s="217"/>
      <c r="I90" s="217"/>
      <c r="J90" s="217"/>
      <c r="K90" s="217"/>
      <c r="L90" s="217"/>
    </row>
    <row r="91" spans="2:12" ht="16.5" customHeight="1" thickBot="1">
      <c r="B91" s="214" t="s">
        <v>188</v>
      </c>
      <c r="C91" s="214"/>
      <c r="D91" s="214"/>
      <c r="E91" s="214"/>
      <c r="F91" s="156"/>
      <c r="G91" s="307">
        <f>SUM(G86:H90)</f>
        <v>4928363</v>
      </c>
      <c r="H91" s="307"/>
      <c r="I91" s="307">
        <f>SUM(I85:J90)</f>
        <v>32250929</v>
      </c>
      <c r="J91" s="307"/>
      <c r="K91" s="307">
        <f>SUM(K85:L90)</f>
        <v>7895625</v>
      </c>
      <c r="L91" s="307"/>
    </row>
    <row r="92" spans="2:12" ht="16.5" customHeight="1" thickTop="1">
      <c r="B92" s="214"/>
      <c r="C92" s="214"/>
      <c r="D92" s="214"/>
      <c r="E92" s="214"/>
      <c r="F92" s="156"/>
      <c r="G92" s="291"/>
      <c r="H92" s="291"/>
      <c r="I92" s="291"/>
      <c r="J92" s="291"/>
      <c r="K92" s="291"/>
      <c r="L92" s="291"/>
    </row>
    <row r="93" spans="2:12" ht="14.25" customHeight="1">
      <c r="B93" s="203" t="s">
        <v>287</v>
      </c>
      <c r="C93" s="214"/>
      <c r="D93" s="214"/>
      <c r="E93" s="156"/>
      <c r="F93" s="156"/>
      <c r="G93" s="212"/>
      <c r="H93" s="212"/>
      <c r="I93" s="212"/>
      <c r="J93" s="212"/>
      <c r="K93" s="212"/>
      <c r="L93" s="212"/>
    </row>
    <row r="94" spans="2:12" ht="3.75" customHeight="1">
      <c r="B94" s="156"/>
      <c r="C94" s="156"/>
      <c r="D94" s="156"/>
      <c r="E94" s="156"/>
      <c r="F94" s="156"/>
      <c r="G94" s="212"/>
      <c r="H94" s="212"/>
      <c r="I94" s="331"/>
      <c r="J94" s="331"/>
      <c r="K94" s="212"/>
      <c r="L94" s="212"/>
    </row>
    <row r="95" spans="2:12" ht="14.25" customHeight="1">
      <c r="B95" s="214" t="s">
        <v>185</v>
      </c>
      <c r="C95" s="214"/>
      <c r="D95" s="214"/>
      <c r="E95" s="156"/>
      <c r="F95" s="156"/>
      <c r="G95" s="317">
        <v>3474424</v>
      </c>
      <c r="H95" s="317"/>
      <c r="I95" s="317">
        <v>27946780</v>
      </c>
      <c r="J95" s="317"/>
      <c r="K95" s="317">
        <v>110361</v>
      </c>
      <c r="L95" s="317"/>
    </row>
    <row r="96" spans="2:12" ht="16.5" customHeight="1">
      <c r="B96" s="214" t="s">
        <v>186</v>
      </c>
      <c r="C96" s="214"/>
      <c r="D96" s="214"/>
      <c r="E96" s="214"/>
      <c r="F96" s="156"/>
      <c r="G96" s="317">
        <v>1008560</v>
      </c>
      <c r="H96" s="317"/>
      <c r="I96" s="317">
        <v>0</v>
      </c>
      <c r="J96" s="317"/>
      <c r="K96" s="317">
        <v>0</v>
      </c>
      <c r="L96" s="317"/>
    </row>
    <row r="97" spans="2:12" ht="16.5" customHeight="1">
      <c r="B97" s="214" t="s">
        <v>268</v>
      </c>
      <c r="C97" s="214"/>
      <c r="D97" s="214"/>
      <c r="E97" s="214"/>
      <c r="F97" s="156"/>
      <c r="G97" s="305">
        <v>458613</v>
      </c>
      <c r="H97" s="305"/>
      <c r="I97" s="215"/>
      <c r="J97" s="215">
        <v>0</v>
      </c>
      <c r="K97" s="215"/>
      <c r="L97" s="215">
        <v>0</v>
      </c>
    </row>
    <row r="98" spans="2:12" ht="16.5" customHeight="1">
      <c r="B98" s="214" t="s">
        <v>189</v>
      </c>
      <c r="C98" s="214"/>
      <c r="D98" s="214"/>
      <c r="E98" s="213"/>
      <c r="F98" s="156"/>
      <c r="G98" s="317">
        <v>12420</v>
      </c>
      <c r="H98" s="317"/>
      <c r="I98" s="317">
        <v>0</v>
      </c>
      <c r="J98" s="317"/>
      <c r="K98" s="317">
        <v>0</v>
      </c>
      <c r="L98" s="317"/>
    </row>
    <row r="99" spans="2:12" ht="16.5" customHeight="1">
      <c r="B99" s="214" t="s">
        <v>187</v>
      </c>
      <c r="C99" s="214"/>
      <c r="D99" s="214"/>
      <c r="E99" s="213"/>
      <c r="F99" s="156"/>
      <c r="G99" s="317">
        <v>1685483</v>
      </c>
      <c r="H99" s="317"/>
      <c r="I99" s="317">
        <v>0</v>
      </c>
      <c r="J99" s="317"/>
      <c r="K99" s="317">
        <v>0</v>
      </c>
      <c r="L99" s="317"/>
    </row>
    <row r="100" spans="2:12" ht="3.75" customHeight="1">
      <c r="B100" s="213"/>
      <c r="C100" s="213"/>
      <c r="D100" s="213"/>
      <c r="E100" s="213"/>
      <c r="F100" s="156"/>
      <c r="G100" s="217"/>
      <c r="H100" s="217"/>
      <c r="I100" s="217"/>
      <c r="J100" s="217"/>
      <c r="K100" s="217"/>
      <c r="L100" s="217"/>
    </row>
    <row r="101" spans="2:12" ht="16.5" customHeight="1" thickBot="1">
      <c r="B101" s="214" t="s">
        <v>188</v>
      </c>
      <c r="C101" s="214"/>
      <c r="D101" s="214"/>
      <c r="E101" s="214"/>
      <c r="F101" s="156"/>
      <c r="G101" s="307">
        <f>SUM(G95:H100)</f>
        <v>6639500</v>
      </c>
      <c r="H101" s="307"/>
      <c r="I101" s="307">
        <f>SUM(I94:J100)</f>
        <v>27946780</v>
      </c>
      <c r="J101" s="307"/>
      <c r="K101" s="307">
        <f>SUM(K94:L100)</f>
        <v>110361</v>
      </c>
      <c r="L101" s="307"/>
    </row>
    <row r="102" spans="2:12" ht="15.75" thickTop="1">
      <c r="B102" s="308"/>
      <c r="C102" s="308"/>
      <c r="D102" s="308"/>
      <c r="E102" s="308"/>
      <c r="F102" s="156"/>
      <c r="G102" s="217"/>
      <c r="H102" s="156"/>
      <c r="I102" s="156"/>
      <c r="J102" s="156"/>
      <c r="K102" s="156"/>
      <c r="L102" s="156"/>
    </row>
    <row r="103" spans="2:12" ht="14.25" customHeight="1">
      <c r="B103" s="203" t="s">
        <v>288</v>
      </c>
      <c r="C103" s="214"/>
      <c r="D103" s="214"/>
      <c r="E103" s="156"/>
      <c r="F103" s="156"/>
      <c r="G103" s="212"/>
      <c r="H103" s="212"/>
      <c r="I103" s="212"/>
      <c r="J103" s="212"/>
      <c r="K103" s="212"/>
      <c r="L103" s="212"/>
    </row>
    <row r="104" spans="2:12" ht="3" customHeight="1">
      <c r="B104" s="156"/>
      <c r="C104" s="156"/>
      <c r="D104" s="156"/>
      <c r="E104" s="156"/>
      <c r="F104" s="156"/>
      <c r="G104" s="212"/>
      <c r="H104" s="212"/>
      <c r="I104" s="331"/>
      <c r="J104" s="331"/>
      <c r="K104" s="212"/>
      <c r="L104" s="212"/>
    </row>
    <row r="105" spans="2:12" ht="14.25" customHeight="1">
      <c r="B105" s="214" t="s">
        <v>185</v>
      </c>
      <c r="C105" s="214"/>
      <c r="D105" s="214"/>
      <c r="E105" s="156"/>
      <c r="F105" s="156"/>
      <c r="G105" s="317">
        <v>6775317</v>
      </c>
      <c r="H105" s="317"/>
      <c r="I105" s="317">
        <v>32250929</v>
      </c>
      <c r="J105" s="317"/>
      <c r="K105" s="317">
        <v>7931600</v>
      </c>
      <c r="L105" s="317"/>
    </row>
    <row r="106" spans="2:12" ht="14.25" customHeight="1">
      <c r="B106" s="214" t="s">
        <v>186</v>
      </c>
      <c r="C106" s="214"/>
      <c r="D106" s="214"/>
      <c r="E106" s="156"/>
      <c r="F106" s="156"/>
      <c r="G106" s="317">
        <v>381709</v>
      </c>
      <c r="H106" s="317"/>
      <c r="I106" s="215"/>
      <c r="J106" s="215">
        <v>0</v>
      </c>
      <c r="K106" s="215"/>
      <c r="L106" s="215">
        <v>0</v>
      </c>
    </row>
    <row r="107" spans="2:12" ht="16.5" customHeight="1">
      <c r="B107" s="214" t="s">
        <v>268</v>
      </c>
      <c r="C107" s="214"/>
      <c r="D107" s="214"/>
      <c r="E107" s="213"/>
      <c r="F107" s="156"/>
      <c r="G107" s="317">
        <v>349603</v>
      </c>
      <c r="H107" s="317"/>
      <c r="I107" s="317">
        <v>0</v>
      </c>
      <c r="J107" s="317"/>
      <c r="K107" s="215"/>
      <c r="L107" s="215">
        <v>0</v>
      </c>
    </row>
    <row r="108" spans="2:12" ht="16.5" customHeight="1">
      <c r="B108" s="214" t="s">
        <v>187</v>
      </c>
      <c r="C108" s="214"/>
      <c r="D108" s="214"/>
      <c r="E108" s="213"/>
      <c r="F108" s="156"/>
      <c r="G108" s="317">
        <v>642864</v>
      </c>
      <c r="H108" s="317"/>
      <c r="I108" s="317">
        <v>0</v>
      </c>
      <c r="J108" s="317"/>
      <c r="K108" s="317">
        <v>0</v>
      </c>
      <c r="L108" s="317"/>
    </row>
    <row r="109" spans="2:12" ht="4.5" customHeight="1">
      <c r="B109" s="213"/>
      <c r="C109" s="213"/>
      <c r="D109" s="213"/>
      <c r="E109" s="213"/>
      <c r="F109" s="156"/>
      <c r="G109" s="217"/>
      <c r="H109" s="217"/>
      <c r="I109" s="217"/>
      <c r="J109" s="217"/>
      <c r="K109" s="217"/>
      <c r="L109" s="217"/>
    </row>
    <row r="110" spans="2:12" ht="16.5" customHeight="1" thickBot="1">
      <c r="B110" s="214" t="s">
        <v>188</v>
      </c>
      <c r="C110" s="214"/>
      <c r="D110" s="214"/>
      <c r="E110" s="214"/>
      <c r="F110" s="156"/>
      <c r="G110" s="307">
        <f>SUM(G105:H109)</f>
        <v>8149493</v>
      </c>
      <c r="H110" s="307"/>
      <c r="I110" s="307">
        <f>SUM(I104:J109)</f>
        <v>32250929</v>
      </c>
      <c r="J110" s="307"/>
      <c r="K110" s="307">
        <f>SUM(K104:L109)</f>
        <v>7931600</v>
      </c>
      <c r="L110" s="307"/>
    </row>
    <row r="111" spans="2:12" ht="19.5" customHeight="1" thickTop="1">
      <c r="B111" s="214"/>
      <c r="C111" s="214"/>
      <c r="D111" s="214"/>
      <c r="E111" s="214"/>
      <c r="F111" s="156"/>
      <c r="G111" s="291"/>
      <c r="H111" s="291"/>
      <c r="I111" s="291"/>
      <c r="J111" s="291"/>
      <c r="K111" s="291"/>
      <c r="L111" s="291"/>
    </row>
    <row r="112" spans="1:12" ht="15">
      <c r="A112" s="153" t="s">
        <v>142</v>
      </c>
      <c r="B112" s="363" t="s">
        <v>144</v>
      </c>
      <c r="C112" s="363"/>
      <c r="D112" s="363"/>
      <c r="E112" s="363"/>
      <c r="F112" s="363"/>
      <c r="G112" s="363"/>
      <c r="H112" s="363"/>
      <c r="I112" s="363"/>
      <c r="J112" s="363"/>
      <c r="K112" s="363"/>
      <c r="L112" s="363"/>
    </row>
    <row r="113" spans="1:12" ht="6" customHeight="1">
      <c r="A113" s="153"/>
      <c r="B113" s="157"/>
      <c r="C113" s="157"/>
      <c r="D113" s="157"/>
      <c r="E113" s="157"/>
      <c r="F113" s="157"/>
      <c r="G113" s="157"/>
      <c r="H113" s="157"/>
      <c r="I113" s="157"/>
      <c r="J113" s="157"/>
      <c r="K113" s="157"/>
      <c r="L113" s="157"/>
    </row>
    <row r="114" spans="2:12" ht="15">
      <c r="B114" s="306" t="s">
        <v>233</v>
      </c>
      <c r="C114" s="306"/>
      <c r="D114" s="306"/>
      <c r="E114" s="306"/>
      <c r="F114" s="306"/>
      <c r="G114" s="306"/>
      <c r="H114" s="306"/>
      <c r="I114" s="306"/>
      <c r="J114" s="306"/>
      <c r="K114" s="306"/>
      <c r="L114" s="306"/>
    </row>
    <row r="115" spans="2:12" ht="15" customHeight="1">
      <c r="B115" s="314" t="s">
        <v>234</v>
      </c>
      <c r="C115" s="314"/>
      <c r="D115" s="314"/>
      <c r="E115" s="314"/>
      <c r="F115" s="314"/>
      <c r="G115" s="314"/>
      <c r="H115" s="314"/>
      <c r="I115" s="314"/>
      <c r="J115" s="314"/>
      <c r="K115" s="314"/>
      <c r="L115" s="314"/>
    </row>
    <row r="116" spans="2:12" ht="15">
      <c r="B116" s="156"/>
      <c r="C116" s="156"/>
      <c r="D116" s="156"/>
      <c r="E116" s="156"/>
      <c r="F116" s="156"/>
      <c r="G116" s="156"/>
      <c r="H116" s="156"/>
      <c r="I116" s="156"/>
      <c r="J116" s="156"/>
      <c r="K116" s="156"/>
      <c r="L116" s="156"/>
    </row>
    <row r="117" spans="1:12" ht="15">
      <c r="A117" s="153" t="s">
        <v>39</v>
      </c>
      <c r="B117" s="363" t="s">
        <v>145</v>
      </c>
      <c r="C117" s="363"/>
      <c r="D117" s="363"/>
      <c r="E117" s="363"/>
      <c r="F117" s="363"/>
      <c r="G117" s="363"/>
      <c r="H117" s="363"/>
      <c r="I117" s="363"/>
      <c r="J117" s="363"/>
      <c r="K117" s="363"/>
      <c r="L117" s="363"/>
    </row>
    <row r="118" spans="2:12" ht="4.5" customHeight="1">
      <c r="B118" s="156"/>
      <c r="C118" s="156"/>
      <c r="D118" s="156"/>
      <c r="E118" s="156"/>
      <c r="F118" s="156"/>
      <c r="G118" s="156"/>
      <c r="H118" s="156"/>
      <c r="I118" s="156"/>
      <c r="J118" s="156"/>
      <c r="K118" s="156"/>
      <c r="L118" s="156"/>
    </row>
    <row r="119" spans="2:12" ht="30.75" customHeight="1">
      <c r="B119" s="314" t="s">
        <v>235</v>
      </c>
      <c r="C119" s="314"/>
      <c r="D119" s="314"/>
      <c r="E119" s="314"/>
      <c r="F119" s="314"/>
      <c r="G119" s="314"/>
      <c r="H119" s="314"/>
      <c r="I119" s="314"/>
      <c r="J119" s="314"/>
      <c r="K119" s="314"/>
      <c r="L119" s="314"/>
    </row>
    <row r="120" spans="2:12" ht="12.75" customHeight="1">
      <c r="B120" s="156"/>
      <c r="C120" s="156"/>
      <c r="D120" s="156"/>
      <c r="E120" s="156"/>
      <c r="F120" s="156"/>
      <c r="G120" s="156"/>
      <c r="H120" s="156"/>
      <c r="I120" s="156"/>
      <c r="J120" s="156"/>
      <c r="K120" s="156"/>
      <c r="L120" s="156"/>
    </row>
    <row r="121" spans="1:7" ht="13.5" customHeight="1">
      <c r="A121" s="153" t="s">
        <v>236</v>
      </c>
      <c r="B121" s="163" t="s">
        <v>40</v>
      </c>
      <c r="G121" s="163"/>
    </row>
    <row r="122" spans="2:12" ht="4.5" customHeight="1">
      <c r="B122" s="156"/>
      <c r="C122" s="156"/>
      <c r="D122" s="156"/>
      <c r="E122" s="156"/>
      <c r="F122" s="156"/>
      <c r="G122" s="156"/>
      <c r="H122" s="156"/>
      <c r="I122" s="156"/>
      <c r="J122" s="156"/>
      <c r="K122" s="156"/>
      <c r="L122" s="156"/>
    </row>
    <row r="123" spans="2:12" ht="14.25" customHeight="1">
      <c r="B123" s="361" t="s">
        <v>237</v>
      </c>
      <c r="C123" s="361"/>
      <c r="D123" s="361"/>
      <c r="E123" s="361"/>
      <c r="F123" s="361"/>
      <c r="G123" s="361"/>
      <c r="H123" s="361"/>
      <c r="I123" s="361"/>
      <c r="J123" s="361"/>
      <c r="K123" s="361"/>
      <c r="L123" s="361"/>
    </row>
    <row r="124" spans="1:12" ht="15">
      <c r="A124" s="153"/>
      <c r="B124" s="365"/>
      <c r="C124" s="365"/>
      <c r="D124" s="365"/>
      <c r="E124" s="365"/>
      <c r="F124" s="365"/>
      <c r="G124" s="365"/>
      <c r="H124" s="365"/>
      <c r="I124" s="365"/>
      <c r="J124" s="365"/>
      <c r="K124" s="365"/>
      <c r="L124" s="365"/>
    </row>
    <row r="125" spans="1:12" ht="15">
      <c r="A125" s="153" t="s">
        <v>41</v>
      </c>
      <c r="B125" s="365" t="s">
        <v>146</v>
      </c>
      <c r="C125" s="365"/>
      <c r="D125" s="365"/>
      <c r="E125" s="365"/>
      <c r="F125" s="365"/>
      <c r="G125" s="365"/>
      <c r="H125" s="365"/>
      <c r="I125" s="365"/>
      <c r="J125" s="365"/>
      <c r="K125" s="365"/>
      <c r="L125" s="365"/>
    </row>
    <row r="126" spans="2:12" ht="4.5" customHeight="1">
      <c r="B126" s="316"/>
      <c r="C126" s="316"/>
      <c r="D126" s="316"/>
      <c r="E126" s="316"/>
      <c r="F126" s="316"/>
      <c r="G126" s="316"/>
      <c r="H126" s="316"/>
      <c r="I126" s="316"/>
      <c r="J126" s="316"/>
      <c r="K126" s="316"/>
      <c r="L126" s="316"/>
    </row>
    <row r="127" spans="2:12" ht="15">
      <c r="B127" s="329" t="s">
        <v>286</v>
      </c>
      <c r="C127" s="329"/>
      <c r="D127" s="329"/>
      <c r="E127" s="329"/>
      <c r="F127" s="329"/>
      <c r="G127" s="329"/>
      <c r="H127" s="329"/>
      <c r="I127" s="329"/>
      <c r="J127" s="329"/>
      <c r="K127" s="329"/>
      <c r="L127" s="329"/>
    </row>
    <row r="128" spans="1:2" ht="14.25" customHeight="1">
      <c r="A128" s="153"/>
      <c r="B128" s="158"/>
    </row>
    <row r="129" spans="1:2" ht="15">
      <c r="A129" s="153" t="s">
        <v>42</v>
      </c>
      <c r="B129" s="153" t="s">
        <v>43</v>
      </c>
    </row>
    <row r="130" spans="2:12" ht="6.75" customHeight="1">
      <c r="B130" s="159"/>
      <c r="C130" s="159"/>
      <c r="D130" s="159"/>
      <c r="E130" s="159"/>
      <c r="F130" s="159"/>
      <c r="G130" s="159"/>
      <c r="H130" s="159"/>
      <c r="I130" s="159"/>
      <c r="J130" s="159"/>
      <c r="K130" s="159"/>
      <c r="L130" s="159"/>
    </row>
    <row r="131" spans="2:16" ht="15.75" customHeight="1">
      <c r="B131" s="314" t="s">
        <v>283</v>
      </c>
      <c r="C131" s="314"/>
      <c r="D131" s="314"/>
      <c r="E131" s="314"/>
      <c r="F131" s="314"/>
      <c r="G131" s="314"/>
      <c r="H131" s="314"/>
      <c r="I131" s="314"/>
      <c r="J131" s="314"/>
      <c r="K131" s="314"/>
      <c r="L131" s="314"/>
      <c r="M131" s="156"/>
      <c r="N131" s="156"/>
      <c r="O131" s="156"/>
      <c r="P131" s="156"/>
    </row>
    <row r="132" spans="2:16" ht="12.75" customHeight="1">
      <c r="B132" s="156"/>
      <c r="C132" s="156"/>
      <c r="D132" s="156"/>
      <c r="E132" s="156"/>
      <c r="F132" s="156"/>
      <c r="G132" s="156"/>
      <c r="H132" s="156"/>
      <c r="I132" s="156"/>
      <c r="J132" s="156"/>
      <c r="K132" s="156"/>
      <c r="L132" s="156"/>
      <c r="M132" s="156"/>
      <c r="N132" s="156"/>
      <c r="O132" s="156"/>
      <c r="P132" s="156"/>
    </row>
    <row r="133" spans="1:16" ht="15" customHeight="1">
      <c r="A133" s="153" t="s">
        <v>262</v>
      </c>
      <c r="B133" s="363" t="s">
        <v>147</v>
      </c>
      <c r="C133" s="363"/>
      <c r="D133" s="363"/>
      <c r="E133" s="363"/>
      <c r="F133" s="363"/>
      <c r="G133" s="363"/>
      <c r="H133" s="363"/>
      <c r="I133" s="363"/>
      <c r="J133" s="363"/>
      <c r="K133" s="363"/>
      <c r="L133" s="363"/>
      <c r="M133" s="156"/>
      <c r="N133" s="156"/>
      <c r="O133" s="156"/>
      <c r="P133" s="156"/>
    </row>
    <row r="134" spans="1:16" ht="15" customHeight="1">
      <c r="A134" s="153"/>
      <c r="B134" s="157"/>
      <c r="C134" s="157"/>
      <c r="D134" s="157"/>
      <c r="E134" s="157"/>
      <c r="F134" s="157"/>
      <c r="G134" s="157"/>
      <c r="H134" s="157"/>
      <c r="I134" s="331" t="s">
        <v>86</v>
      </c>
      <c r="J134" s="331"/>
      <c r="K134" s="331" t="s">
        <v>238</v>
      </c>
      <c r="L134" s="331"/>
      <c r="M134" s="156"/>
      <c r="N134" s="156"/>
      <c r="O134" s="156"/>
      <c r="P134" s="156"/>
    </row>
    <row r="135" spans="1:16" ht="15" customHeight="1">
      <c r="A135" s="153"/>
      <c r="B135" s="157"/>
      <c r="C135" s="157"/>
      <c r="D135" s="157"/>
      <c r="E135" s="157"/>
      <c r="F135" s="157"/>
      <c r="G135" s="157"/>
      <c r="H135" s="157"/>
      <c r="I135" s="173" t="s">
        <v>274</v>
      </c>
      <c r="J135" s="173" t="s">
        <v>275</v>
      </c>
      <c r="K135" s="173" t="s">
        <v>274</v>
      </c>
      <c r="L135" s="173" t="s">
        <v>275</v>
      </c>
      <c r="M135" s="156"/>
      <c r="N135" s="156"/>
      <c r="O135" s="156"/>
      <c r="P135" s="156"/>
    </row>
    <row r="136" spans="1:16" ht="15" customHeight="1">
      <c r="A136" s="153"/>
      <c r="B136" s="157"/>
      <c r="C136" s="157"/>
      <c r="D136" s="157"/>
      <c r="E136" s="157"/>
      <c r="F136" s="157"/>
      <c r="G136" s="157"/>
      <c r="H136" s="157"/>
      <c r="I136" s="177" t="s">
        <v>5</v>
      </c>
      <c r="J136" s="177" t="s">
        <v>5</v>
      </c>
      <c r="K136" s="177" t="s">
        <v>5</v>
      </c>
      <c r="L136" s="177" t="s">
        <v>5</v>
      </c>
      <c r="M136" s="156"/>
      <c r="N136" s="156"/>
      <c r="O136" s="156"/>
      <c r="P136" s="156"/>
    </row>
    <row r="137" spans="1:16" ht="15" customHeight="1">
      <c r="A137" s="153"/>
      <c r="B137" s="314" t="s">
        <v>239</v>
      </c>
      <c r="C137" s="314"/>
      <c r="D137" s="314"/>
      <c r="E137" s="314"/>
      <c r="F137" s="314"/>
      <c r="G137" s="314"/>
      <c r="H137" s="157"/>
      <c r="I137" s="176"/>
      <c r="J137" s="176"/>
      <c r="K137" s="176"/>
      <c r="L137" s="176"/>
      <c r="M137" s="156"/>
      <c r="N137" s="156"/>
      <c r="O137" s="156"/>
      <c r="P137" s="156"/>
    </row>
    <row r="138" spans="1:16" ht="17.25" customHeight="1">
      <c r="A138" s="153"/>
      <c r="B138" s="313" t="s">
        <v>240</v>
      </c>
      <c r="C138" s="314"/>
      <c r="D138" s="314"/>
      <c r="E138" s="314"/>
      <c r="F138" s="314"/>
      <c r="G138" s="314"/>
      <c r="H138" s="157"/>
      <c r="I138" s="183">
        <v>37314</v>
      </c>
      <c r="J138" s="184">
        <v>34520</v>
      </c>
      <c r="K138" s="183">
        <v>65527</v>
      </c>
      <c r="L138" s="294">
        <v>61860</v>
      </c>
      <c r="M138" s="156"/>
      <c r="N138" s="156"/>
      <c r="O138" s="156"/>
      <c r="P138" s="156"/>
    </row>
    <row r="139" spans="1:16" ht="15" customHeight="1">
      <c r="A139" s="153"/>
      <c r="B139" s="274" t="s">
        <v>241</v>
      </c>
      <c r="H139" s="157"/>
      <c r="I139" s="294">
        <v>0</v>
      </c>
      <c r="J139" s="183">
        <v>28675</v>
      </c>
      <c r="K139" s="295">
        <v>0</v>
      </c>
      <c r="L139" s="294">
        <v>34315</v>
      </c>
      <c r="M139" s="156"/>
      <c r="N139" s="156"/>
      <c r="O139" s="156"/>
      <c r="P139" s="156"/>
    </row>
    <row r="140" spans="1:16" ht="4.5" customHeight="1">
      <c r="A140" s="153"/>
      <c r="B140" s="331"/>
      <c r="C140" s="331"/>
      <c r="D140" s="331"/>
      <c r="E140" s="331"/>
      <c r="F140" s="331"/>
      <c r="G140" s="331"/>
      <c r="H140" s="331"/>
      <c r="I140" s="183"/>
      <c r="J140" s="183"/>
      <c r="K140" s="183"/>
      <c r="M140" s="156"/>
      <c r="N140" s="156"/>
      <c r="O140" s="156"/>
      <c r="P140" s="156"/>
    </row>
    <row r="141" spans="1:16" ht="15" customHeight="1">
      <c r="A141" s="153"/>
      <c r="B141" s="312" t="s">
        <v>242</v>
      </c>
      <c r="C141" s="312"/>
      <c r="D141" s="312"/>
      <c r="E141" s="312"/>
      <c r="F141" s="312"/>
      <c r="G141" s="312"/>
      <c r="H141" s="312"/>
      <c r="I141" s="183"/>
      <c r="J141" s="183"/>
      <c r="K141" s="183"/>
      <c r="L141" s="221"/>
      <c r="M141" s="156"/>
      <c r="N141" s="156"/>
      <c r="O141" s="156"/>
      <c r="P141" s="156"/>
    </row>
    <row r="142" spans="1:12" ht="14.25" customHeight="1">
      <c r="A142" s="153"/>
      <c r="B142" s="313" t="s">
        <v>243</v>
      </c>
      <c r="C142" s="314"/>
      <c r="D142" s="314"/>
      <c r="E142" s="314"/>
      <c r="F142" s="314"/>
      <c r="G142" s="314"/>
      <c r="I142" s="183">
        <v>15364</v>
      </c>
      <c r="J142" s="183">
        <v>78348</v>
      </c>
      <c r="K142" s="183">
        <v>36429</v>
      </c>
      <c r="L142" s="184">
        <v>119046</v>
      </c>
    </row>
    <row r="143" spans="1:2" ht="7.5" customHeight="1">
      <c r="A143" s="153"/>
      <c r="B143" s="163"/>
    </row>
    <row r="144" spans="1:7" ht="15" customHeight="1">
      <c r="A144" s="153"/>
      <c r="B144" s="315" t="s">
        <v>244</v>
      </c>
      <c r="C144" s="315"/>
      <c r="D144" s="315"/>
      <c r="E144" s="315"/>
      <c r="F144" s="315"/>
      <c r="G144" s="315"/>
    </row>
    <row r="145" spans="1:12" ht="15" customHeight="1">
      <c r="A145" s="153"/>
      <c r="B145" s="313" t="s">
        <v>245</v>
      </c>
      <c r="C145" s="314"/>
      <c r="D145" s="314"/>
      <c r="E145" s="314"/>
      <c r="F145" s="314"/>
      <c r="G145" s="314"/>
      <c r="I145" s="294">
        <v>0</v>
      </c>
      <c r="J145" s="294">
        <v>15300</v>
      </c>
      <c r="K145" s="294">
        <v>0</v>
      </c>
      <c r="L145" s="294">
        <v>16180</v>
      </c>
    </row>
    <row r="146" spans="1:2" ht="5.25" customHeight="1">
      <c r="A146" s="153"/>
      <c r="B146" s="163"/>
    </row>
    <row r="147" spans="2:15" ht="18" customHeight="1">
      <c r="B147" s="327" t="s">
        <v>246</v>
      </c>
      <c r="C147" s="327"/>
      <c r="D147" s="327"/>
      <c r="E147" s="327"/>
      <c r="F147" s="327"/>
      <c r="G147" s="327"/>
      <c r="H147" s="327"/>
      <c r="I147" s="327"/>
      <c r="J147" s="327"/>
      <c r="K147" s="327"/>
      <c r="L147" s="327"/>
      <c r="M147" s="193"/>
      <c r="N147" s="193"/>
      <c r="O147" s="193"/>
    </row>
    <row r="148" spans="1:12" ht="16.5" customHeight="1">
      <c r="A148" s="328" t="s">
        <v>193</v>
      </c>
      <c r="B148" s="328"/>
      <c r="C148" s="328"/>
      <c r="D148" s="328"/>
      <c r="E148" s="328"/>
      <c r="F148" s="328"/>
      <c r="G148" s="328"/>
      <c r="H148" s="328"/>
      <c r="I148" s="328"/>
      <c r="J148" s="328"/>
      <c r="K148" s="328"/>
      <c r="L148" s="328"/>
    </row>
    <row r="149" spans="1:12" ht="16.5" customHeight="1">
      <c r="A149" s="328"/>
      <c r="B149" s="328"/>
      <c r="C149" s="328"/>
      <c r="D149" s="328"/>
      <c r="E149" s="328"/>
      <c r="F149" s="328"/>
      <c r="G149" s="328"/>
      <c r="H149" s="328"/>
      <c r="I149" s="328"/>
      <c r="J149" s="328"/>
      <c r="K149" s="328"/>
      <c r="L149" s="328"/>
    </row>
    <row r="150" spans="1:12" ht="9.75" customHeight="1">
      <c r="A150" s="167"/>
      <c r="B150" s="167"/>
      <c r="C150" s="167"/>
      <c r="D150" s="167"/>
      <c r="E150" s="167"/>
      <c r="F150" s="167"/>
      <c r="G150" s="167"/>
      <c r="H150" s="167"/>
      <c r="I150" s="167"/>
      <c r="K150" s="167"/>
      <c r="L150" s="167"/>
    </row>
    <row r="151" spans="1:12" ht="12" customHeight="1">
      <c r="A151" s="153" t="s">
        <v>44</v>
      </c>
      <c r="B151" s="163" t="s">
        <v>45</v>
      </c>
      <c r="C151" s="168"/>
      <c r="D151" s="168"/>
      <c r="E151" s="168"/>
      <c r="F151" s="168"/>
      <c r="G151" s="168"/>
      <c r="H151" s="168"/>
      <c r="I151" s="168"/>
      <c r="K151" s="168"/>
      <c r="L151" s="168"/>
    </row>
    <row r="152" spans="1:12" ht="12" customHeight="1">
      <c r="A152" s="153"/>
      <c r="B152" s="163"/>
      <c r="C152" s="168"/>
      <c r="D152" s="168"/>
      <c r="E152" s="168"/>
      <c r="F152" s="168"/>
      <c r="G152" s="168"/>
      <c r="H152" s="168"/>
      <c r="I152" s="168"/>
      <c r="J152" s="168"/>
      <c r="K152" s="168"/>
      <c r="L152" s="169"/>
    </row>
    <row r="153" spans="1:16" ht="14.25" customHeight="1">
      <c r="A153" s="153"/>
      <c r="B153" s="163"/>
      <c r="C153" s="168"/>
      <c r="D153" s="168"/>
      <c r="E153" s="168"/>
      <c r="F153" s="332" t="s">
        <v>164</v>
      </c>
      <c r="G153" s="332"/>
      <c r="H153" s="332"/>
      <c r="I153" s="332"/>
      <c r="J153" s="332" t="s">
        <v>263</v>
      </c>
      <c r="K153" s="392"/>
      <c r="L153" s="392"/>
      <c r="M153" s="171"/>
      <c r="N153" s="171"/>
      <c r="O153" s="171"/>
      <c r="P153" s="171"/>
    </row>
    <row r="154" spans="6:16" s="153" customFormat="1" ht="12" customHeight="1">
      <c r="F154" s="172" t="s">
        <v>274</v>
      </c>
      <c r="G154" s="172" t="s">
        <v>201</v>
      </c>
      <c r="H154" s="218" t="s">
        <v>165</v>
      </c>
      <c r="I154" s="173" t="s">
        <v>275</v>
      </c>
      <c r="J154" s="173" t="s">
        <v>274</v>
      </c>
      <c r="K154" s="173" t="s">
        <v>275</v>
      </c>
      <c r="L154" s="218" t="s">
        <v>165</v>
      </c>
      <c r="M154" s="174"/>
      <c r="N154" s="174"/>
      <c r="O154" s="175"/>
      <c r="P154" s="176"/>
    </row>
    <row r="155" spans="5:16" s="153" customFormat="1" ht="12" customHeight="1">
      <c r="E155" s="175"/>
      <c r="F155" s="177" t="s">
        <v>5</v>
      </c>
      <c r="G155" s="177" t="s">
        <v>5</v>
      </c>
      <c r="H155" s="219" t="s">
        <v>166</v>
      </c>
      <c r="I155" s="177" t="s">
        <v>5</v>
      </c>
      <c r="J155" s="177" t="s">
        <v>5</v>
      </c>
      <c r="K155" s="177" t="s">
        <v>5</v>
      </c>
      <c r="L155" s="219" t="s">
        <v>166</v>
      </c>
      <c r="M155" s="175"/>
      <c r="N155" s="175"/>
      <c r="O155" s="176"/>
      <c r="P155" s="176"/>
    </row>
    <row r="156" spans="5:16" s="153" customFormat="1" ht="12" customHeight="1">
      <c r="E156" s="178"/>
      <c r="F156" s="178"/>
      <c r="G156" s="179"/>
      <c r="H156" s="178"/>
      <c r="I156" s="180"/>
      <c r="J156" s="178"/>
      <c r="K156" s="178"/>
      <c r="M156" s="178"/>
      <c r="N156" s="178"/>
      <c r="O156" s="180"/>
      <c r="P156" s="180"/>
    </row>
    <row r="157" spans="5:16" ht="1.5" customHeight="1">
      <c r="E157" s="171"/>
      <c r="F157" s="171"/>
      <c r="G157" s="171"/>
      <c r="H157" s="171"/>
      <c r="I157" s="181"/>
      <c r="J157" s="171"/>
      <c r="K157" s="171"/>
      <c r="M157" s="171"/>
      <c r="N157" s="171"/>
      <c r="O157" s="181"/>
      <c r="P157" s="181"/>
    </row>
    <row r="158" spans="2:16" ht="12" customHeight="1">
      <c r="B158" s="153" t="s">
        <v>13</v>
      </c>
      <c r="E158" s="182"/>
      <c r="F158" s="183">
        <f>CIS!F20</f>
        <v>3966897</v>
      </c>
      <c r="G158" s="184">
        <v>2672603</v>
      </c>
      <c r="H158" s="220">
        <f>(F158-G158)/G158</f>
        <v>0.4842821773379735</v>
      </c>
      <c r="I158" s="183">
        <v>4928363</v>
      </c>
      <c r="J158" s="183">
        <f>CIS!J20</f>
        <v>6639500</v>
      </c>
      <c r="K158" s="183">
        <v>8149493</v>
      </c>
      <c r="L158" s="221">
        <f>(J158-K158)/K158</f>
        <v>-0.1852867411506458</v>
      </c>
      <c r="M158" s="185"/>
      <c r="N158" s="185"/>
      <c r="O158" s="182"/>
      <c r="P158" s="182"/>
    </row>
    <row r="159" spans="5:16" ht="6.75" customHeight="1">
      <c r="E159" s="182"/>
      <c r="F159" s="183"/>
      <c r="G159" s="184"/>
      <c r="H159" s="183"/>
      <c r="I159" s="183"/>
      <c r="J159" s="183"/>
      <c r="K159" s="183"/>
      <c r="M159" s="171"/>
      <c r="N159" s="171"/>
      <c r="O159" s="182"/>
      <c r="P159" s="182"/>
    </row>
    <row r="160" spans="3:16" ht="12" customHeight="1">
      <c r="C160" s="150" t="s">
        <v>8</v>
      </c>
      <c r="D160" s="171"/>
      <c r="E160" s="182"/>
      <c r="F160" s="183">
        <f>CIS!F22</f>
        <v>-3181964</v>
      </c>
      <c r="G160" s="184">
        <v>-1870636</v>
      </c>
      <c r="H160" s="220">
        <f>(F160-G160)/G160</f>
        <v>0.7010065026012543</v>
      </c>
      <c r="I160" s="183">
        <v>-3752128</v>
      </c>
      <c r="J160" s="183">
        <f>CIS!J22</f>
        <v>-5052600</v>
      </c>
      <c r="K160" s="183">
        <v>-6137802</v>
      </c>
      <c r="L160" s="221">
        <f>(J160-K160)/K160</f>
        <v>-0.17680628993897163</v>
      </c>
      <c r="M160" s="185"/>
      <c r="N160" s="185"/>
      <c r="O160" s="182"/>
      <c r="P160" s="182"/>
    </row>
    <row r="161" spans="5:16" ht="6.75" customHeight="1">
      <c r="E161" s="182"/>
      <c r="F161" s="186"/>
      <c r="G161" s="187"/>
      <c r="H161" s="186"/>
      <c r="I161" s="186"/>
      <c r="J161" s="186"/>
      <c r="K161" s="186"/>
      <c r="L161" s="151"/>
      <c r="M161" s="171"/>
      <c r="N161" s="171"/>
      <c r="O161" s="182"/>
      <c r="P161" s="182"/>
    </row>
    <row r="162" spans="2:16" ht="15" customHeight="1">
      <c r="B162" s="153" t="s">
        <v>10</v>
      </c>
      <c r="E162" s="182"/>
      <c r="F162" s="184">
        <f>SUM(F158:F161)</f>
        <v>784933</v>
      </c>
      <c r="G162" s="184">
        <f>SUM(G158:G161)</f>
        <v>801967</v>
      </c>
      <c r="H162" s="220">
        <f>(F162-G162)/G162</f>
        <v>-0.021240275472681543</v>
      </c>
      <c r="I162" s="184">
        <f>SUM(I158:I161)</f>
        <v>1176235</v>
      </c>
      <c r="J162" s="184">
        <f>SUM(J158:J161)</f>
        <v>1586900</v>
      </c>
      <c r="K162" s="184">
        <f>SUM(K158:K161)</f>
        <v>2011691</v>
      </c>
      <c r="L162" s="221">
        <f>(J162-K162)/K162</f>
        <v>-0.21116115745410205</v>
      </c>
      <c r="M162" s="185"/>
      <c r="N162" s="185"/>
      <c r="O162" s="182"/>
      <c r="P162" s="182"/>
    </row>
    <row r="163" spans="5:16" ht="7.5" customHeight="1">
      <c r="E163" s="182"/>
      <c r="F163" s="183"/>
      <c r="G163" s="184"/>
      <c r="H163" s="183"/>
      <c r="I163" s="183"/>
      <c r="J163" s="183"/>
      <c r="K163" s="183"/>
      <c r="M163" s="171"/>
      <c r="N163" s="171"/>
      <c r="O163" s="182"/>
      <c r="P163" s="182"/>
    </row>
    <row r="164" spans="3:16" ht="14.25" customHeight="1">
      <c r="C164" s="150" t="s">
        <v>11</v>
      </c>
      <c r="E164" s="182"/>
      <c r="F164" s="183">
        <f>CIS!F26</f>
        <v>130180</v>
      </c>
      <c r="G164" s="184">
        <v>121250</v>
      </c>
      <c r="H164" s="220">
        <f>(F164-G164)/G164</f>
        <v>0.07364948453608247</v>
      </c>
      <c r="I164" s="183">
        <v>150223</v>
      </c>
      <c r="J164" s="183">
        <f>CIS!J26</f>
        <v>251430</v>
      </c>
      <c r="K164" s="183">
        <v>290313</v>
      </c>
      <c r="L164" s="221">
        <f>(J164-K164)/K164</f>
        <v>-0.13393475318018827</v>
      </c>
      <c r="M164" s="185"/>
      <c r="N164" s="185"/>
      <c r="O164" s="182"/>
      <c r="P164" s="182"/>
    </row>
    <row r="165" spans="3:16" ht="14.25" customHeight="1">
      <c r="C165" s="150" t="s">
        <v>124</v>
      </c>
      <c r="E165" s="182"/>
      <c r="F165" s="183">
        <f>CIS!F27</f>
        <v>-750521</v>
      </c>
      <c r="G165" s="184">
        <v>-912498</v>
      </c>
      <c r="H165" s="220">
        <f>(F165-G165)/G165</f>
        <v>-0.17750943015765513</v>
      </c>
      <c r="I165" s="183">
        <v>-813835</v>
      </c>
      <c r="J165" s="183">
        <f>CIS!J27</f>
        <v>-1663019</v>
      </c>
      <c r="K165" s="183">
        <v>-1641358</v>
      </c>
      <c r="L165" s="221">
        <f>(J165-K165)/K165</f>
        <v>0.013196999070282047</v>
      </c>
      <c r="M165" s="185"/>
      <c r="N165" s="185"/>
      <c r="O165" s="182"/>
      <c r="P165" s="182"/>
    </row>
    <row r="166" spans="5:16" ht="12" customHeight="1">
      <c r="E166" s="182"/>
      <c r="F166" s="186"/>
      <c r="G166" s="187"/>
      <c r="H166" s="186"/>
      <c r="I166" s="186"/>
      <c r="J166" s="186"/>
      <c r="K166" s="186"/>
      <c r="L166" s="151"/>
      <c r="M166" s="171"/>
      <c r="N166" s="171"/>
      <c r="O166" s="182"/>
      <c r="P166" s="182"/>
    </row>
    <row r="167" spans="2:16" ht="15.75" customHeight="1">
      <c r="B167" s="153" t="s">
        <v>264</v>
      </c>
      <c r="E167" s="182"/>
      <c r="F167" s="184">
        <f>SUM(F162:F166)</f>
        <v>164592</v>
      </c>
      <c r="G167" s="184">
        <f>SUM(G162:G166)</f>
        <v>10719</v>
      </c>
      <c r="H167" s="220">
        <f>(F167-G167)/G167</f>
        <v>14.355163727959697</v>
      </c>
      <c r="I167" s="184">
        <f>SUM(I162:I166)</f>
        <v>512623</v>
      </c>
      <c r="J167" s="184">
        <f>SUM(J162:J166)</f>
        <v>175311</v>
      </c>
      <c r="K167" s="184">
        <f>SUM(K162:K166)</f>
        <v>660646</v>
      </c>
      <c r="L167" s="221">
        <f>(J167-K167)/K167</f>
        <v>-0.7346370068084874</v>
      </c>
      <c r="M167" s="185"/>
      <c r="N167" s="185"/>
      <c r="O167" s="182"/>
      <c r="P167" s="182"/>
    </row>
    <row r="168" spans="5:16" ht="12" customHeight="1">
      <c r="E168" s="182"/>
      <c r="F168" s="183"/>
      <c r="G168" s="184"/>
      <c r="H168" s="183"/>
      <c r="I168" s="183"/>
      <c r="J168" s="183"/>
      <c r="K168" s="183"/>
      <c r="M168" s="171"/>
      <c r="N168" s="171"/>
      <c r="O168" s="182"/>
      <c r="P168" s="182"/>
    </row>
    <row r="169" spans="3:16" ht="12" customHeight="1">
      <c r="C169" s="150" t="s">
        <v>163</v>
      </c>
      <c r="E169" s="182"/>
      <c r="F169" s="183">
        <f>CIS!F35</f>
        <v>-38000</v>
      </c>
      <c r="G169" s="184">
        <v>-5000</v>
      </c>
      <c r="H169" s="220">
        <f>(F169-G169)/G169</f>
        <v>6.6</v>
      </c>
      <c r="I169" s="183">
        <v>-76354</v>
      </c>
      <c r="J169" s="183">
        <f>CIS!J35</f>
        <v>-43000</v>
      </c>
      <c r="K169" s="183">
        <v>-150454</v>
      </c>
      <c r="L169" s="221">
        <f>(J169-K169)/K169</f>
        <v>-0.7141983596315152</v>
      </c>
      <c r="M169" s="185"/>
      <c r="N169" s="185"/>
      <c r="O169" s="182"/>
      <c r="P169" s="182"/>
    </row>
    <row r="170" spans="2:16" ht="12" customHeight="1">
      <c r="B170" s="188"/>
      <c r="C170" s="188"/>
      <c r="D170" s="188"/>
      <c r="E170" s="182"/>
      <c r="F170" s="184"/>
      <c r="G170" s="184"/>
      <c r="H170" s="184"/>
      <c r="I170" s="184"/>
      <c r="J170" s="184"/>
      <c r="K170" s="184"/>
      <c r="M170" s="185"/>
      <c r="N170" s="185"/>
      <c r="O170" s="182"/>
      <c r="P170" s="182"/>
    </row>
    <row r="171" spans="2:16" ht="16.5" customHeight="1" thickBot="1">
      <c r="B171" s="393" t="s">
        <v>265</v>
      </c>
      <c r="C171" s="393"/>
      <c r="D171" s="393"/>
      <c r="E171" s="182"/>
      <c r="F171" s="189">
        <f>SUM(F167:F169)</f>
        <v>126592</v>
      </c>
      <c r="G171" s="189">
        <f>SUM(G167:G169)</f>
        <v>5719</v>
      </c>
      <c r="H171" s="189"/>
      <c r="I171" s="189">
        <f>SUM(I167:I169)</f>
        <v>436269</v>
      </c>
      <c r="J171" s="189">
        <f>SUM(J167:J169)</f>
        <v>132311</v>
      </c>
      <c r="K171" s="189">
        <f>SUM(K167:K169)</f>
        <v>510192</v>
      </c>
      <c r="L171" s="189"/>
      <c r="M171" s="185"/>
      <c r="N171" s="185"/>
      <c r="O171" s="182"/>
      <c r="P171" s="182"/>
    </row>
    <row r="172" spans="5:16" ht="10.5" customHeight="1" thickTop="1">
      <c r="E172" s="171"/>
      <c r="F172" s="171"/>
      <c r="G172" s="184"/>
      <c r="H172" s="184"/>
      <c r="I172" s="184"/>
      <c r="J172" s="184"/>
      <c r="K172" s="184"/>
      <c r="L172" s="184"/>
      <c r="M172" s="190"/>
      <c r="N172" s="190"/>
      <c r="O172" s="190"/>
      <c r="P172" s="191"/>
    </row>
    <row r="173" spans="1:12" ht="6.75" customHeight="1" hidden="1">
      <c r="A173" s="281"/>
      <c r="B173" s="282"/>
      <c r="C173" s="282"/>
      <c r="D173" s="282"/>
      <c r="E173" s="282"/>
      <c r="F173" s="282"/>
      <c r="G173" s="282"/>
      <c r="H173" s="282"/>
      <c r="I173" s="282"/>
      <c r="J173" s="282"/>
      <c r="K173" s="282"/>
      <c r="L173" s="282"/>
    </row>
    <row r="174" spans="1:12" ht="93" customHeight="1">
      <c r="A174" s="281"/>
      <c r="B174" s="394" t="s">
        <v>302</v>
      </c>
      <c r="C174" s="394"/>
      <c r="D174" s="394"/>
      <c r="E174" s="394"/>
      <c r="F174" s="394"/>
      <c r="G174" s="394"/>
      <c r="H174" s="394"/>
      <c r="I174" s="394"/>
      <c r="J174" s="394"/>
      <c r="K174" s="394"/>
      <c r="L174" s="394"/>
    </row>
    <row r="175" spans="1:12" ht="7.5" customHeight="1">
      <c r="A175" s="281"/>
      <c r="B175" s="282"/>
      <c r="C175" s="282"/>
      <c r="D175" s="282"/>
      <c r="E175" s="282"/>
      <c r="F175" s="282"/>
      <c r="G175" s="282"/>
      <c r="H175" s="282"/>
      <c r="I175" s="282"/>
      <c r="J175" s="282"/>
      <c r="K175" s="282"/>
      <c r="L175" s="282"/>
    </row>
    <row r="176" spans="2:12" ht="12" customHeight="1" hidden="1">
      <c r="B176" s="166"/>
      <c r="C176" s="166"/>
      <c r="D176" s="166"/>
      <c r="E176" s="166"/>
      <c r="F176" s="166"/>
      <c r="G176" s="166"/>
      <c r="H176" s="166"/>
      <c r="I176" s="166"/>
      <c r="J176" s="166"/>
      <c r="K176" s="166"/>
      <c r="L176" s="166"/>
    </row>
    <row r="177" spans="7:15" ht="12" customHeight="1" hidden="1">
      <c r="G177" s="283"/>
      <c r="H177" s="283"/>
      <c r="I177" s="284"/>
      <c r="J177" s="284"/>
      <c r="K177" s="284"/>
      <c r="L177" s="285"/>
      <c r="M177" s="286"/>
      <c r="N177" s="286"/>
      <c r="O177" s="287"/>
    </row>
    <row r="178" spans="7:15" ht="12" customHeight="1" hidden="1">
      <c r="G178" s="283"/>
      <c r="H178" s="283"/>
      <c r="I178" s="284"/>
      <c r="J178" s="284"/>
      <c r="K178" s="284"/>
      <c r="L178" s="285"/>
      <c r="M178" s="286"/>
      <c r="N178" s="286"/>
      <c r="O178" s="287"/>
    </row>
    <row r="179" spans="7:15" ht="12" customHeight="1" hidden="1">
      <c r="G179" s="283"/>
      <c r="H179" s="283"/>
      <c r="I179" s="284"/>
      <c r="J179" s="284"/>
      <c r="K179" s="284"/>
      <c r="L179" s="285"/>
      <c r="M179" s="286"/>
      <c r="N179" s="286"/>
      <c r="O179" s="287"/>
    </row>
    <row r="180" spans="2:15" ht="3.75" customHeight="1">
      <c r="B180" s="166"/>
      <c r="C180" s="166"/>
      <c r="D180" s="166"/>
      <c r="E180" s="166"/>
      <c r="F180" s="166"/>
      <c r="G180" s="166"/>
      <c r="H180" s="166"/>
      <c r="I180" s="166"/>
      <c r="J180" s="166"/>
      <c r="K180" s="166"/>
      <c r="L180" s="166"/>
      <c r="M180" s="171"/>
      <c r="N180" s="171"/>
      <c r="O180" s="171"/>
    </row>
    <row r="181" spans="1:12" ht="12" customHeight="1">
      <c r="A181" s="153" t="s">
        <v>46</v>
      </c>
      <c r="B181" s="163" t="s">
        <v>47</v>
      </c>
      <c r="C181" s="168"/>
      <c r="D181" s="168"/>
      <c r="E181" s="168"/>
      <c r="F181" s="168"/>
      <c r="G181" s="168"/>
      <c r="H181" s="168"/>
      <c r="I181" s="168"/>
      <c r="J181" s="168"/>
      <c r="K181" s="168"/>
      <c r="L181" s="168"/>
    </row>
    <row r="182" spans="2:12" ht="4.5" customHeight="1">
      <c r="B182" s="163"/>
      <c r="C182" s="168"/>
      <c r="D182" s="168"/>
      <c r="E182" s="168"/>
      <c r="F182" s="168"/>
      <c r="G182" s="168"/>
      <c r="H182" s="168"/>
      <c r="I182" s="168"/>
      <c r="J182" s="168"/>
      <c r="K182" s="168"/>
      <c r="L182" s="168"/>
    </row>
    <row r="183" spans="2:12" ht="58.5" customHeight="1">
      <c r="B183" s="314" t="s">
        <v>269</v>
      </c>
      <c r="C183" s="314"/>
      <c r="D183" s="314"/>
      <c r="E183" s="314"/>
      <c r="F183" s="314"/>
      <c r="G183" s="314"/>
      <c r="H183" s="314"/>
      <c r="I183" s="314"/>
      <c r="J183" s="314"/>
      <c r="K183" s="314"/>
      <c r="L183" s="314"/>
    </row>
    <row r="184" spans="1:12" ht="11.25" customHeight="1" hidden="1">
      <c r="A184" s="192"/>
      <c r="B184" s="327"/>
      <c r="C184" s="327"/>
      <c r="D184" s="327"/>
      <c r="E184" s="327"/>
      <c r="F184" s="327"/>
      <c r="G184" s="327"/>
      <c r="H184" s="327"/>
      <c r="I184" s="327"/>
      <c r="J184" s="327"/>
      <c r="K184" s="327"/>
      <c r="L184" s="327"/>
    </row>
    <row r="185" spans="1:12" s="193" customFormat="1" ht="1.5" customHeight="1" hidden="1">
      <c r="A185" s="192"/>
      <c r="B185" s="327"/>
      <c r="C185" s="327"/>
      <c r="D185" s="327"/>
      <c r="E185" s="327"/>
      <c r="F185" s="327"/>
      <c r="G185" s="327"/>
      <c r="H185" s="327"/>
      <c r="I185" s="327"/>
      <c r="J185" s="327"/>
      <c r="K185" s="327"/>
      <c r="L185" s="327"/>
    </row>
    <row r="186" spans="1:12" s="193" customFormat="1" ht="21" customHeight="1" hidden="1">
      <c r="A186" s="192"/>
      <c r="B186" s="327"/>
      <c r="C186" s="327"/>
      <c r="D186" s="327"/>
      <c r="E186" s="327"/>
      <c r="F186" s="327"/>
      <c r="G186" s="327"/>
      <c r="H186" s="327"/>
      <c r="I186" s="327"/>
      <c r="J186" s="327"/>
      <c r="K186" s="327"/>
      <c r="L186" s="327"/>
    </row>
    <row r="187" spans="1:12" s="193" customFormat="1" ht="12" customHeight="1" hidden="1">
      <c r="A187" s="192"/>
      <c r="B187" s="327"/>
      <c r="C187" s="327"/>
      <c r="D187" s="327"/>
      <c r="E187" s="327"/>
      <c r="F187" s="327"/>
      <c r="G187" s="327"/>
      <c r="H187" s="327"/>
      <c r="I187" s="327"/>
      <c r="J187" s="327"/>
      <c r="K187" s="327"/>
      <c r="L187" s="327"/>
    </row>
    <row r="188" spans="1:12" ht="13.5" customHeight="1">
      <c r="A188" s="153" t="s">
        <v>48</v>
      </c>
      <c r="B188" s="194" t="s">
        <v>49</v>
      </c>
      <c r="C188" s="168"/>
      <c r="D188" s="168"/>
      <c r="E188" s="168"/>
      <c r="F188" s="168"/>
      <c r="G188" s="168"/>
      <c r="H188" s="168"/>
      <c r="I188" s="168"/>
      <c r="J188" s="168"/>
      <c r="K188" s="168"/>
      <c r="L188" s="168"/>
    </row>
    <row r="189" spans="2:12" ht="3" customHeight="1" hidden="1">
      <c r="B189" s="166"/>
      <c r="C189" s="166"/>
      <c r="D189" s="166"/>
      <c r="E189" s="166"/>
      <c r="F189" s="166"/>
      <c r="G189" s="166"/>
      <c r="H189" s="166"/>
      <c r="I189" s="166"/>
      <c r="J189" s="166"/>
      <c r="K189" s="166"/>
      <c r="L189" s="166"/>
    </row>
    <row r="190" spans="2:12" ht="2.25" customHeight="1">
      <c r="B190" s="329" t="s">
        <v>303</v>
      </c>
      <c r="C190" s="329"/>
      <c r="D190" s="329"/>
      <c r="E190" s="329"/>
      <c r="F190" s="329"/>
      <c r="G190" s="329"/>
      <c r="H190" s="329"/>
      <c r="I190" s="329"/>
      <c r="J190" s="329"/>
      <c r="K190" s="329"/>
      <c r="L190" s="329"/>
    </row>
    <row r="191" spans="2:12" ht="52.5" customHeight="1">
      <c r="B191" s="329"/>
      <c r="C191" s="329"/>
      <c r="D191" s="329"/>
      <c r="E191" s="329"/>
      <c r="F191" s="329"/>
      <c r="G191" s="329"/>
      <c r="H191" s="329"/>
      <c r="I191" s="329"/>
      <c r="J191" s="329"/>
      <c r="K191" s="329"/>
      <c r="L191" s="329"/>
    </row>
    <row r="192" spans="2:12" ht="15" customHeight="1">
      <c r="B192" s="327"/>
      <c r="C192" s="327"/>
      <c r="D192" s="327"/>
      <c r="E192" s="327"/>
      <c r="F192" s="327"/>
      <c r="G192" s="327"/>
      <c r="H192" s="327"/>
      <c r="I192" s="327"/>
      <c r="J192" s="327"/>
      <c r="K192" s="327"/>
      <c r="L192" s="327"/>
    </row>
    <row r="193" spans="2:12" ht="10.5" customHeight="1" hidden="1">
      <c r="B193" s="327"/>
      <c r="C193" s="327"/>
      <c r="D193" s="327"/>
      <c r="E193" s="327"/>
      <c r="F193" s="327"/>
      <c r="G193" s="327"/>
      <c r="H193" s="327"/>
      <c r="I193" s="327"/>
      <c r="J193" s="327"/>
      <c r="K193" s="327"/>
      <c r="L193" s="327"/>
    </row>
    <row r="194" spans="1:12" ht="14.25" customHeight="1">
      <c r="A194" s="153" t="s">
        <v>50</v>
      </c>
      <c r="B194" s="333" t="s">
        <v>167</v>
      </c>
      <c r="C194" s="333"/>
      <c r="D194" s="333"/>
      <c r="E194" s="333"/>
      <c r="F194" s="333"/>
      <c r="G194" s="333"/>
      <c r="H194" s="333"/>
      <c r="I194" s="370"/>
      <c r="J194" s="370"/>
      <c r="K194" s="370"/>
      <c r="L194" s="370"/>
    </row>
    <row r="195" spans="1:12" ht="6.75" customHeight="1">
      <c r="A195" s="153"/>
      <c r="B195" s="222"/>
      <c r="C195" s="222"/>
      <c r="D195" s="222"/>
      <c r="E195" s="222"/>
      <c r="F195" s="222"/>
      <c r="G195" s="222"/>
      <c r="H195" s="222"/>
      <c r="I195" s="223"/>
      <c r="J195" s="223"/>
      <c r="K195" s="223"/>
      <c r="L195" s="223"/>
    </row>
    <row r="196" spans="2:12" ht="31.5" customHeight="1">
      <c r="B196" s="327" t="s">
        <v>196</v>
      </c>
      <c r="C196" s="327"/>
      <c r="D196" s="327"/>
      <c r="E196" s="327"/>
      <c r="F196" s="327"/>
      <c r="G196" s="327"/>
      <c r="H196" s="327"/>
      <c r="I196" s="327"/>
      <c r="J196" s="327"/>
      <c r="K196" s="327"/>
      <c r="L196" s="327"/>
    </row>
    <row r="197" spans="2:12" ht="12" customHeight="1">
      <c r="B197" s="195"/>
      <c r="C197" s="195"/>
      <c r="D197" s="195"/>
      <c r="E197" s="195"/>
      <c r="F197" s="195"/>
      <c r="G197" s="195"/>
      <c r="H197" s="195"/>
      <c r="I197" s="195"/>
      <c r="J197" s="195"/>
      <c r="K197" s="195"/>
      <c r="L197" s="195"/>
    </row>
    <row r="198" spans="1:12" ht="12" customHeight="1">
      <c r="A198" s="153" t="s">
        <v>51</v>
      </c>
      <c r="B198" s="333" t="s">
        <v>148</v>
      </c>
      <c r="C198" s="333"/>
      <c r="D198" s="333"/>
      <c r="E198" s="333"/>
      <c r="F198" s="333"/>
      <c r="G198" s="333"/>
      <c r="H198" s="333"/>
      <c r="I198" s="333"/>
      <c r="J198" s="333"/>
      <c r="K198" s="333"/>
      <c r="L198" s="333"/>
    </row>
    <row r="199" spans="2:12" ht="7.5" customHeight="1">
      <c r="B199" s="195"/>
      <c r="C199" s="195"/>
      <c r="D199" s="195"/>
      <c r="E199" s="195"/>
      <c r="F199" s="195"/>
      <c r="G199" s="195"/>
      <c r="H199" s="195"/>
      <c r="I199" s="195"/>
      <c r="J199" s="195"/>
      <c r="K199" s="195"/>
      <c r="L199" s="195"/>
    </row>
    <row r="200" spans="2:12" ht="18" customHeight="1">
      <c r="B200" s="195" t="s">
        <v>168</v>
      </c>
      <c r="C200" s="195"/>
      <c r="D200" s="195"/>
      <c r="E200" s="195"/>
      <c r="F200" s="195"/>
      <c r="G200" s="195"/>
      <c r="H200" s="195"/>
      <c r="I200" s="195"/>
      <c r="J200" s="195"/>
      <c r="K200" s="195"/>
      <c r="L200" s="195"/>
    </row>
    <row r="202" spans="1:12" ht="15">
      <c r="A202" s="153" t="s">
        <v>52</v>
      </c>
      <c r="B202" s="330" t="s">
        <v>271</v>
      </c>
      <c r="C202" s="330"/>
      <c r="D202" s="330"/>
      <c r="E202" s="330"/>
      <c r="F202" s="330"/>
      <c r="G202" s="330"/>
      <c r="H202" s="330"/>
      <c r="I202" s="330"/>
      <c r="J202" s="330"/>
      <c r="K202" s="330"/>
      <c r="L202" s="330"/>
    </row>
    <row r="203" spans="2:12" ht="15">
      <c r="B203" s="330"/>
      <c r="C203" s="330"/>
      <c r="D203" s="330"/>
      <c r="E203" s="330"/>
      <c r="F203" s="330"/>
      <c r="G203" s="330"/>
      <c r="H203" s="330"/>
      <c r="I203" s="330"/>
      <c r="J203" s="330"/>
      <c r="K203" s="330"/>
      <c r="L203" s="330"/>
    </row>
    <row r="204" spans="2:12" ht="5.25" customHeight="1" hidden="1">
      <c r="B204" s="161"/>
      <c r="C204" s="161"/>
      <c r="D204" s="161"/>
      <c r="E204" s="161"/>
      <c r="F204" s="161"/>
      <c r="G204" s="161"/>
      <c r="H204" s="161"/>
      <c r="I204" s="161"/>
      <c r="J204" s="161"/>
      <c r="K204" s="161"/>
      <c r="L204" s="161"/>
    </row>
    <row r="205" spans="2:12" ht="15">
      <c r="B205" s="316" t="s">
        <v>194</v>
      </c>
      <c r="C205" s="316"/>
      <c r="D205" s="316"/>
      <c r="E205" s="316"/>
      <c r="F205" s="316"/>
      <c r="G205" s="316"/>
      <c r="H205" s="316"/>
      <c r="I205" s="316"/>
      <c r="J205" s="316"/>
      <c r="K205" s="316"/>
      <c r="L205" s="316"/>
    </row>
    <row r="206" spans="2:12" ht="3" customHeight="1">
      <c r="B206" s="163"/>
      <c r="C206" s="159"/>
      <c r="D206" s="159"/>
      <c r="E206" s="159"/>
      <c r="F206" s="159"/>
      <c r="G206" s="159"/>
      <c r="H206" s="159"/>
      <c r="I206" s="159"/>
      <c r="J206" s="159"/>
      <c r="K206" s="159"/>
      <c r="L206" s="159"/>
    </row>
    <row r="207" spans="2:12" ht="15" customHeight="1">
      <c r="B207" s="163"/>
      <c r="C207" s="154"/>
      <c r="D207" s="154"/>
      <c r="E207" s="154"/>
      <c r="F207" s="154"/>
      <c r="G207" s="292"/>
      <c r="H207" s="292"/>
      <c r="I207" s="292"/>
      <c r="J207" s="196"/>
      <c r="K207" s="292"/>
      <c r="L207" s="292"/>
    </row>
    <row r="208" spans="2:12" ht="15">
      <c r="B208" s="163"/>
      <c r="C208" s="154"/>
      <c r="D208" s="154"/>
      <c r="E208" s="154"/>
      <c r="F208" s="154"/>
      <c r="G208" s="196"/>
      <c r="H208" s="196"/>
      <c r="I208" s="331" t="s">
        <v>86</v>
      </c>
      <c r="J208" s="331"/>
      <c r="K208" s="331" t="s">
        <v>238</v>
      </c>
      <c r="L208" s="331"/>
    </row>
    <row r="209" spans="2:12" ht="15">
      <c r="B209" s="163"/>
      <c r="C209" s="154"/>
      <c r="D209" s="154"/>
      <c r="E209" s="154"/>
      <c r="F209" s="154"/>
      <c r="G209" s="154"/>
      <c r="H209" s="154"/>
      <c r="I209" s="173" t="s">
        <v>274</v>
      </c>
      <c r="J209" s="173" t="s">
        <v>275</v>
      </c>
      <c r="K209" s="173" t="s">
        <v>274</v>
      </c>
      <c r="L209" s="173" t="s">
        <v>275</v>
      </c>
    </row>
    <row r="210" spans="2:12" ht="15">
      <c r="B210" s="163"/>
      <c r="C210" s="154"/>
      <c r="D210" s="154"/>
      <c r="E210" s="154"/>
      <c r="F210" s="154"/>
      <c r="G210" s="154"/>
      <c r="H210" s="154"/>
      <c r="I210" s="177" t="s">
        <v>5</v>
      </c>
      <c r="J210" s="177" t="s">
        <v>5</v>
      </c>
      <c r="K210" s="177" t="s">
        <v>5</v>
      </c>
      <c r="L210" s="177" t="s">
        <v>5</v>
      </c>
    </row>
    <row r="211" spans="2:12" ht="7.5" customHeight="1">
      <c r="B211" s="163"/>
      <c r="C211" s="154"/>
      <c r="D211" s="154"/>
      <c r="E211" s="154"/>
      <c r="F211" s="154"/>
      <c r="G211" s="154"/>
      <c r="H211" s="154"/>
      <c r="I211" s="176"/>
      <c r="J211" s="176"/>
      <c r="K211" s="176"/>
      <c r="L211" s="176"/>
    </row>
    <row r="212" spans="2:12" s="153" customFormat="1" ht="14.25">
      <c r="B212" s="163"/>
      <c r="C212" s="163" t="s">
        <v>251</v>
      </c>
      <c r="D212" s="163"/>
      <c r="E212" s="163"/>
      <c r="F212" s="163"/>
      <c r="G212" s="163"/>
      <c r="H212" s="197"/>
      <c r="I212" s="296">
        <v>164592</v>
      </c>
      <c r="J212" s="297">
        <v>512623</v>
      </c>
      <c r="K212" s="296">
        <v>175311</v>
      </c>
      <c r="L212" s="298">
        <v>660646</v>
      </c>
    </row>
    <row r="213" spans="2:12" ht="3.75" customHeight="1">
      <c r="B213" s="163"/>
      <c r="C213" s="164"/>
      <c r="D213" s="164"/>
      <c r="E213" s="164"/>
      <c r="F213" s="164"/>
      <c r="G213" s="164"/>
      <c r="H213" s="164"/>
      <c r="I213" s="294"/>
      <c r="J213" s="183"/>
      <c r="K213" s="295"/>
      <c r="L213" s="294"/>
    </row>
    <row r="214" spans="2:12" ht="14.25" customHeight="1">
      <c r="B214" s="163"/>
      <c r="C214" s="198" t="s">
        <v>266</v>
      </c>
      <c r="D214" s="165"/>
      <c r="E214" s="165"/>
      <c r="F214" s="165"/>
      <c r="G214" s="165"/>
      <c r="H214" s="164"/>
      <c r="I214" s="183">
        <v>0</v>
      </c>
      <c r="J214" s="183">
        <v>143535</v>
      </c>
      <c r="K214" s="183">
        <v>0</v>
      </c>
      <c r="L214" s="294">
        <v>184981</v>
      </c>
    </row>
    <row r="215" spans="2:12" ht="14.25" customHeight="1">
      <c r="B215" s="163"/>
      <c r="C215" s="198"/>
      <c r="D215" s="165"/>
      <c r="E215" s="165"/>
      <c r="F215" s="165"/>
      <c r="G215" s="276" t="s">
        <v>252</v>
      </c>
      <c r="H215" s="164"/>
      <c r="I215" s="183">
        <v>45951</v>
      </c>
      <c r="J215" s="183">
        <v>0</v>
      </c>
      <c r="K215" s="183">
        <v>33522</v>
      </c>
      <c r="L215" s="294">
        <v>0</v>
      </c>
    </row>
    <row r="216" spans="2:12" ht="14.25" customHeight="1">
      <c r="B216" s="163"/>
      <c r="C216" s="198"/>
      <c r="D216" s="165"/>
      <c r="E216" s="165"/>
      <c r="F216" s="165"/>
      <c r="G216" s="276">
        <v>0.2</v>
      </c>
      <c r="H216" s="164"/>
      <c r="I216" s="183">
        <v>-1119</v>
      </c>
      <c r="J216" s="183">
        <v>0</v>
      </c>
      <c r="K216" s="183">
        <v>10231</v>
      </c>
      <c r="L216" s="184">
        <v>0</v>
      </c>
    </row>
    <row r="217" spans="2:8" ht="6.75" customHeight="1">
      <c r="B217" s="163"/>
      <c r="C217" s="198"/>
      <c r="D217" s="165"/>
      <c r="E217" s="165"/>
      <c r="F217" s="165"/>
      <c r="G217" s="165"/>
      <c r="H217" s="164"/>
    </row>
    <row r="218" spans="2:12" ht="14.25" customHeight="1">
      <c r="B218" s="163"/>
      <c r="C218" s="199" t="s">
        <v>91</v>
      </c>
      <c r="D218" s="165"/>
      <c r="E218" s="165"/>
      <c r="F218" s="165"/>
      <c r="G218" s="164"/>
      <c r="H218" s="164"/>
      <c r="I218" s="294">
        <v>-1743</v>
      </c>
      <c r="J218" s="294">
        <v>-21610</v>
      </c>
      <c r="K218" s="294">
        <v>5540</v>
      </c>
      <c r="L218" s="294">
        <v>11044</v>
      </c>
    </row>
    <row r="219" spans="2:12" ht="14.25" customHeight="1">
      <c r="B219" s="163"/>
      <c r="C219" s="199" t="s">
        <v>292</v>
      </c>
      <c r="D219" s="165"/>
      <c r="E219" s="165"/>
      <c r="F219" s="165"/>
      <c r="G219" s="164"/>
      <c r="H219" s="164"/>
      <c r="I219" s="294">
        <v>10624</v>
      </c>
      <c r="J219" s="294">
        <v>0</v>
      </c>
      <c r="K219" s="294">
        <v>28990</v>
      </c>
      <c r="L219" s="294">
        <v>0</v>
      </c>
    </row>
    <row r="220" spans="2:12" ht="14.25" customHeight="1">
      <c r="B220" s="163"/>
      <c r="C220" s="199" t="s">
        <v>293</v>
      </c>
      <c r="D220" s="165"/>
      <c r="E220" s="165"/>
      <c r="F220" s="165"/>
      <c r="G220" s="164"/>
      <c r="H220" s="164"/>
      <c r="I220" s="294">
        <v>-35068</v>
      </c>
      <c r="J220" s="294">
        <v>0</v>
      </c>
      <c r="K220" s="294">
        <v>-35068</v>
      </c>
      <c r="L220" s="294">
        <v>0</v>
      </c>
    </row>
    <row r="221" spans="2:12" ht="16.5" customHeight="1">
      <c r="B221" s="163"/>
      <c r="C221" s="198" t="s">
        <v>253</v>
      </c>
      <c r="D221" s="165"/>
      <c r="E221" s="165"/>
      <c r="F221" s="165"/>
      <c r="G221" s="164"/>
      <c r="H221" s="164"/>
      <c r="I221" s="184">
        <v>1355</v>
      </c>
      <c r="J221" s="183">
        <v>-12900</v>
      </c>
      <c r="K221" s="184">
        <v>-10215</v>
      </c>
      <c r="L221" s="183">
        <v>-12900</v>
      </c>
    </row>
    <row r="222" spans="2:12" ht="9.75" customHeight="1">
      <c r="B222" s="163"/>
      <c r="C222" s="198"/>
      <c r="D222" s="165"/>
      <c r="E222" s="165"/>
      <c r="F222" s="165"/>
      <c r="G222" s="164"/>
      <c r="H222" s="164"/>
      <c r="I222" s="187"/>
      <c r="J222" s="186"/>
      <c r="K222" s="187"/>
      <c r="L222" s="186"/>
    </row>
    <row r="223" spans="2:12" ht="16.5" customHeight="1">
      <c r="B223" s="163"/>
      <c r="C223" s="198"/>
      <c r="D223" s="165"/>
      <c r="E223" s="165"/>
      <c r="F223" s="165"/>
      <c r="G223" s="164"/>
      <c r="H223" s="164"/>
      <c r="I223" s="183">
        <f>SUM(I214:I222)</f>
        <v>20000</v>
      </c>
      <c r="J223" s="183">
        <f>SUM(J214:J222)</f>
        <v>109025</v>
      </c>
      <c r="K223" s="183">
        <f>SUM(K214:K222)</f>
        <v>33000</v>
      </c>
      <c r="L223" s="183">
        <f>SUM(L214:L222)</f>
        <v>183125</v>
      </c>
    </row>
    <row r="224" spans="2:12" ht="16.5" customHeight="1">
      <c r="B224" s="163"/>
      <c r="C224" s="198" t="s">
        <v>294</v>
      </c>
      <c r="D224" s="165"/>
      <c r="E224" s="165"/>
      <c r="F224" s="165"/>
      <c r="G224" s="164"/>
      <c r="H224" s="164"/>
      <c r="I224" s="294">
        <v>18000</v>
      </c>
      <c r="J224" s="183">
        <v>-32671</v>
      </c>
      <c r="K224" s="294">
        <v>10000</v>
      </c>
      <c r="L224" s="183">
        <v>-32671</v>
      </c>
    </row>
    <row r="225" spans="2:11" ht="5.25" customHeight="1">
      <c r="B225" s="163"/>
      <c r="C225" s="198"/>
      <c r="D225" s="198"/>
      <c r="E225" s="198"/>
      <c r="F225" s="198"/>
      <c r="G225" s="201"/>
      <c r="H225" s="164"/>
      <c r="I225" s="200"/>
      <c r="J225" s="200"/>
      <c r="K225" s="200"/>
    </row>
    <row r="226" spans="2:12" s="153" customFormat="1" ht="15" customHeight="1" thickBot="1">
      <c r="B226" s="163"/>
      <c r="C226" s="201" t="s">
        <v>126</v>
      </c>
      <c r="D226" s="201"/>
      <c r="E226" s="201"/>
      <c r="F226" s="201"/>
      <c r="G226" s="201"/>
      <c r="H226" s="164"/>
      <c r="I226" s="293">
        <f>SUM(I223:I225)</f>
        <v>38000</v>
      </c>
      <c r="J226" s="293">
        <f>SUM(J223:J225)</f>
        <v>76354</v>
      </c>
      <c r="K226" s="293">
        <f>SUM(K223:K225)</f>
        <v>43000</v>
      </c>
      <c r="L226" s="293">
        <f>SUM(L223:L225)</f>
        <v>150454</v>
      </c>
    </row>
    <row r="227" spans="2:12" ht="8.25" customHeight="1" thickTop="1">
      <c r="B227" s="163"/>
      <c r="C227" s="202"/>
      <c r="D227" s="202"/>
      <c r="E227" s="202"/>
      <c r="F227" s="202"/>
      <c r="G227" s="202"/>
      <c r="H227" s="202"/>
      <c r="I227" s="159"/>
      <c r="J227" s="159"/>
      <c r="K227" s="159"/>
      <c r="L227" s="159"/>
    </row>
    <row r="228" spans="2:12" ht="14.25" customHeight="1">
      <c r="B228" s="309" t="s">
        <v>297</v>
      </c>
      <c r="C228" s="309"/>
      <c r="D228" s="309"/>
      <c r="E228" s="309"/>
      <c r="F228" s="309"/>
      <c r="G228" s="309"/>
      <c r="H228" s="309"/>
      <c r="I228" s="309"/>
      <c r="J228" s="309"/>
      <c r="K228" s="309"/>
      <c r="L228" s="309"/>
    </row>
    <row r="229" spans="1:12" ht="19.5" customHeight="1">
      <c r="A229" s="171"/>
      <c r="B229" s="310"/>
      <c r="C229" s="310"/>
      <c r="D229" s="310"/>
      <c r="E229" s="310"/>
      <c r="F229" s="310"/>
      <c r="G229" s="310"/>
      <c r="H229" s="310"/>
      <c r="I229" s="310"/>
      <c r="J229" s="310"/>
      <c r="K229" s="310"/>
      <c r="L229" s="310"/>
    </row>
    <row r="230" spans="2:12" ht="0.75" customHeight="1">
      <c r="B230" s="304"/>
      <c r="C230" s="304"/>
      <c r="D230" s="304"/>
      <c r="E230" s="304"/>
      <c r="F230" s="304"/>
      <c r="G230" s="304"/>
      <c r="H230" s="304"/>
      <c r="I230" s="304"/>
      <c r="J230" s="304"/>
      <c r="K230" s="304"/>
      <c r="L230" s="304"/>
    </row>
    <row r="231" spans="1:12" ht="7.5" customHeight="1">
      <c r="A231" s="153"/>
      <c r="B231" s="165"/>
      <c r="C231" s="165"/>
      <c r="D231" s="165"/>
      <c r="E231" s="165"/>
      <c r="F231" s="165"/>
      <c r="G231" s="165"/>
      <c r="H231" s="165"/>
      <c r="I231" s="165"/>
      <c r="J231" s="165"/>
      <c r="K231" s="165"/>
      <c r="L231" s="165"/>
    </row>
    <row r="232" spans="1:12" ht="18" customHeight="1">
      <c r="A232" s="153" t="s">
        <v>53</v>
      </c>
      <c r="B232" s="311" t="s">
        <v>296</v>
      </c>
      <c r="C232" s="311"/>
      <c r="D232" s="311"/>
      <c r="E232" s="311"/>
      <c r="F232" s="311"/>
      <c r="G232" s="311"/>
      <c r="H232" s="311"/>
      <c r="I232" s="311"/>
      <c r="J232" s="311"/>
      <c r="K232" s="311"/>
      <c r="L232" s="311"/>
    </row>
    <row r="233" spans="2:12" ht="14.25" customHeight="1">
      <c r="B233" s="326" t="s">
        <v>247</v>
      </c>
      <c r="C233" s="326"/>
      <c r="D233" s="326"/>
      <c r="E233" s="326"/>
      <c r="F233" s="326"/>
      <c r="G233" s="326"/>
      <c r="H233" s="326"/>
      <c r="I233" s="326"/>
      <c r="J233" s="326"/>
      <c r="K233" s="326"/>
      <c r="L233" s="326"/>
    </row>
    <row r="234" ht="13.5" customHeight="1"/>
    <row r="235" spans="1:12" ht="15">
      <c r="A235" s="153" t="s">
        <v>54</v>
      </c>
      <c r="B235" s="203" t="s">
        <v>149</v>
      </c>
      <c r="C235" s="170"/>
      <c r="D235" s="170"/>
      <c r="E235" s="170"/>
      <c r="F235" s="170"/>
      <c r="G235" s="170"/>
      <c r="H235" s="170"/>
      <c r="I235" s="170"/>
      <c r="J235" s="170"/>
      <c r="K235" s="170"/>
      <c r="L235" s="170"/>
    </row>
    <row r="236" spans="1:12" ht="8.25" customHeight="1">
      <c r="A236" s="153"/>
      <c r="B236" s="192"/>
      <c r="C236" s="192"/>
      <c r="D236" s="192"/>
      <c r="E236" s="192"/>
      <c r="F236" s="192"/>
      <c r="G236" s="192"/>
      <c r="H236" s="192"/>
      <c r="I236" s="192"/>
      <c r="J236" s="192"/>
      <c r="K236" s="192"/>
      <c r="L236" s="192"/>
    </row>
    <row r="237" spans="2:12" ht="15">
      <c r="B237" s="327" t="s">
        <v>248</v>
      </c>
      <c r="C237" s="327"/>
      <c r="D237" s="327"/>
      <c r="E237" s="327"/>
      <c r="F237" s="327"/>
      <c r="G237" s="327"/>
      <c r="H237" s="327"/>
      <c r="I237" s="327"/>
      <c r="J237" s="327"/>
      <c r="K237" s="327"/>
      <c r="L237" s="327"/>
    </row>
    <row r="238" spans="2:12" ht="8.25" customHeight="1">
      <c r="B238" s="193"/>
      <c r="C238" s="193"/>
      <c r="D238" s="193"/>
      <c r="E238" s="193"/>
      <c r="F238" s="193"/>
      <c r="G238" s="193"/>
      <c r="H238" s="193"/>
      <c r="I238" s="193"/>
      <c r="J238" s="193"/>
      <c r="K238" s="193"/>
      <c r="L238" s="193"/>
    </row>
    <row r="239" spans="1:2" ht="15">
      <c r="A239" s="153" t="s">
        <v>56</v>
      </c>
      <c r="B239" s="163" t="s">
        <v>150</v>
      </c>
    </row>
    <row r="240" spans="1:2" ht="6.75" customHeight="1">
      <c r="A240" s="153"/>
      <c r="B240" s="163"/>
    </row>
    <row r="241" spans="2:12" ht="99.75" customHeight="1">
      <c r="B241" s="314" t="s">
        <v>270</v>
      </c>
      <c r="C241" s="314"/>
      <c r="D241" s="314"/>
      <c r="E241" s="314"/>
      <c r="F241" s="314"/>
      <c r="G241" s="314"/>
      <c r="H241" s="314"/>
      <c r="I241" s="314"/>
      <c r="J241" s="314"/>
      <c r="K241" s="314"/>
      <c r="L241" s="314"/>
    </row>
    <row r="242" ht="3.75" customHeight="1" hidden="1"/>
    <row r="243" spans="2:13" ht="15" customHeight="1">
      <c r="B243" s="163" t="s">
        <v>79</v>
      </c>
      <c r="C243" s="163"/>
      <c r="D243" s="163"/>
      <c r="E243" s="163"/>
      <c r="F243" s="163"/>
      <c r="G243" s="163"/>
      <c r="H243" s="163"/>
      <c r="I243" s="163"/>
      <c r="J243" s="163"/>
      <c r="K243" s="163"/>
      <c r="L243" s="163"/>
      <c r="M243" s="160"/>
    </row>
    <row r="244" spans="2:13" ht="7.5" customHeight="1">
      <c r="B244" s="163"/>
      <c r="C244" s="163"/>
      <c r="D244" s="163"/>
      <c r="E244" s="163"/>
      <c r="F244" s="163"/>
      <c r="G244" s="163"/>
      <c r="H244" s="163"/>
      <c r="I244" s="163"/>
      <c r="J244" s="163"/>
      <c r="K244" s="163"/>
      <c r="L244" s="163"/>
      <c r="M244" s="160"/>
    </row>
    <row r="245" spans="2:13" ht="15" customHeight="1">
      <c r="B245" s="314" t="s">
        <v>289</v>
      </c>
      <c r="C245" s="314"/>
      <c r="D245" s="314"/>
      <c r="E245" s="314"/>
      <c r="F245" s="314"/>
      <c r="G245" s="314"/>
      <c r="H245" s="314"/>
      <c r="I245" s="314"/>
      <c r="J245" s="314"/>
      <c r="K245" s="314"/>
      <c r="L245" s="314"/>
      <c r="M245" s="160"/>
    </row>
    <row r="246" spans="2:13" ht="15" customHeight="1">
      <c r="B246" s="314"/>
      <c r="C246" s="314"/>
      <c r="D246" s="314"/>
      <c r="E246" s="314"/>
      <c r="F246" s="314"/>
      <c r="G246" s="314"/>
      <c r="H246" s="314"/>
      <c r="I246" s="314"/>
      <c r="J246" s="314"/>
      <c r="K246" s="314"/>
      <c r="L246" s="314"/>
      <c r="M246" s="160"/>
    </row>
    <row r="247" spans="2:13" ht="10.5" customHeight="1">
      <c r="B247" s="156"/>
      <c r="C247" s="156"/>
      <c r="D247" s="156"/>
      <c r="E247" s="156"/>
      <c r="F247" s="156"/>
      <c r="G247" s="156"/>
      <c r="H247" s="156"/>
      <c r="I247" s="156"/>
      <c r="J247" s="156"/>
      <c r="K247" s="156"/>
      <c r="L247" s="156"/>
      <c r="M247" s="160"/>
    </row>
    <row r="248" spans="2:13" ht="15" customHeight="1">
      <c r="B248" s="224"/>
      <c r="C248" s="204"/>
      <c r="D248" s="204"/>
      <c r="E248" s="230"/>
      <c r="F248" s="225" t="s">
        <v>80</v>
      </c>
      <c r="G248" s="225" t="s">
        <v>81</v>
      </c>
      <c r="H248" s="388" t="s">
        <v>169</v>
      </c>
      <c r="I248" s="389"/>
      <c r="J248" s="386" t="s">
        <v>198</v>
      </c>
      <c r="K248" s="256"/>
      <c r="L248" s="226"/>
      <c r="M248" s="160"/>
    </row>
    <row r="249" spans="2:13" ht="27.75" customHeight="1">
      <c r="B249" s="368" t="s">
        <v>154</v>
      </c>
      <c r="C249" s="369"/>
      <c r="D249" s="227"/>
      <c r="E249" s="235"/>
      <c r="F249" s="228" t="s">
        <v>155</v>
      </c>
      <c r="G249" s="228" t="s">
        <v>155</v>
      </c>
      <c r="H249" s="390"/>
      <c r="I249" s="391"/>
      <c r="J249" s="387"/>
      <c r="K249" s="257" t="s">
        <v>174</v>
      </c>
      <c r="L249" s="229"/>
      <c r="M249" s="160"/>
    </row>
    <row r="250" spans="1:13" ht="15" customHeight="1">
      <c r="A250" s="156"/>
      <c r="B250" s="258"/>
      <c r="C250" s="259"/>
      <c r="D250" s="151"/>
      <c r="E250" s="260"/>
      <c r="F250" s="262" t="s">
        <v>197</v>
      </c>
      <c r="G250" s="262" t="s">
        <v>197</v>
      </c>
      <c r="H250" s="379" t="s">
        <v>197</v>
      </c>
      <c r="I250" s="380"/>
      <c r="J250" s="262" t="s">
        <v>197</v>
      </c>
      <c r="K250" s="261"/>
      <c r="L250" s="207"/>
      <c r="M250" s="160"/>
    </row>
    <row r="251" spans="1:13" ht="15" customHeight="1">
      <c r="A251" s="156"/>
      <c r="B251" s="251"/>
      <c r="C251" s="207"/>
      <c r="D251" s="171"/>
      <c r="E251" s="171"/>
      <c r="F251" s="205"/>
      <c r="G251" s="206"/>
      <c r="H251" s="252"/>
      <c r="I251" s="253"/>
      <c r="J251" s="254"/>
      <c r="K251" s="255"/>
      <c r="L251" s="207"/>
      <c r="M251" s="160"/>
    </row>
    <row r="252" spans="1:13" ht="15" customHeight="1">
      <c r="A252" s="156"/>
      <c r="B252" s="231">
        <v>1</v>
      </c>
      <c r="C252" s="371" t="s">
        <v>153</v>
      </c>
      <c r="D252" s="371"/>
      <c r="E252" s="371"/>
      <c r="F252" s="232">
        <v>5000</v>
      </c>
      <c r="G252" s="233">
        <v>5000</v>
      </c>
      <c r="H252" s="234">
        <v>0</v>
      </c>
      <c r="I252" s="235"/>
      <c r="J252" s="236" t="s">
        <v>172</v>
      </c>
      <c r="K252" s="237" t="s">
        <v>171</v>
      </c>
      <c r="L252" s="238"/>
      <c r="M252" s="160"/>
    </row>
    <row r="253" spans="2:13" ht="15" customHeight="1">
      <c r="B253" s="231">
        <v>2</v>
      </c>
      <c r="C253" s="371" t="s">
        <v>152</v>
      </c>
      <c r="D253" s="371"/>
      <c r="E253" s="371"/>
      <c r="F253" s="232">
        <v>2500</v>
      </c>
      <c r="G253" s="233">
        <v>0</v>
      </c>
      <c r="H253" s="234">
        <v>0</v>
      </c>
      <c r="I253" s="235"/>
      <c r="J253" s="238" t="s">
        <v>173</v>
      </c>
      <c r="K253" s="237" t="s">
        <v>170</v>
      </c>
      <c r="L253" s="238"/>
      <c r="M253" s="160"/>
    </row>
    <row r="254" spans="2:13" ht="15" customHeight="1">
      <c r="B254" s="231">
        <v>3</v>
      </c>
      <c r="C254" s="371" t="s">
        <v>82</v>
      </c>
      <c r="D254" s="371"/>
      <c r="E254" s="371"/>
      <c r="F254" s="232">
        <v>1500</v>
      </c>
      <c r="G254" s="233">
        <v>1560</v>
      </c>
      <c r="H254" s="234">
        <f>F254-G254</f>
        <v>-60</v>
      </c>
      <c r="I254" s="239">
        <f>H254/F254</f>
        <v>-0.04</v>
      </c>
      <c r="J254" s="236" t="s">
        <v>172</v>
      </c>
      <c r="K254" s="237" t="s">
        <v>171</v>
      </c>
      <c r="L254" s="238"/>
      <c r="M254" s="160"/>
    </row>
    <row r="255" spans="2:13" ht="15" customHeight="1">
      <c r="B255" s="231">
        <v>4</v>
      </c>
      <c r="C255" s="371" t="s">
        <v>151</v>
      </c>
      <c r="D255" s="371"/>
      <c r="E255" s="371"/>
      <c r="F255" s="232">
        <v>884.1</v>
      </c>
      <c r="G255" s="233">
        <v>824</v>
      </c>
      <c r="H255" s="234">
        <f>F255-G255</f>
        <v>60.10000000000002</v>
      </c>
      <c r="I255" s="239">
        <f>H255/F255</f>
        <v>0.06797873543716776</v>
      </c>
      <c r="J255" s="236" t="s">
        <v>172</v>
      </c>
      <c r="K255" s="237" t="s">
        <v>171</v>
      </c>
      <c r="L255" s="238"/>
      <c r="M255" s="160"/>
    </row>
    <row r="256" spans="2:13" ht="15" customHeight="1">
      <c r="B256" s="231"/>
      <c r="C256" s="216"/>
      <c r="D256" s="216"/>
      <c r="E256" s="216"/>
      <c r="F256" s="232"/>
      <c r="G256" s="240"/>
      <c r="H256" s="234"/>
      <c r="I256" s="235"/>
      <c r="J256" s="241"/>
      <c r="K256" s="242"/>
      <c r="L256" s="243"/>
      <c r="M256" s="160"/>
    </row>
    <row r="257" spans="2:13" ht="15" customHeight="1">
      <c r="B257" s="381" t="s">
        <v>90</v>
      </c>
      <c r="C257" s="382"/>
      <c r="D257" s="208"/>
      <c r="E257" s="208"/>
      <c r="F257" s="244">
        <f>SUM(F252:F256)</f>
        <v>9884.1</v>
      </c>
      <c r="G257" s="245">
        <f>SUM(G252:G256)</f>
        <v>7384</v>
      </c>
      <c r="H257" s="246"/>
      <c r="I257" s="208"/>
      <c r="J257" s="247"/>
      <c r="K257" s="248"/>
      <c r="L257" s="249"/>
      <c r="M257" s="160"/>
    </row>
    <row r="258" spans="2:13" ht="36.75" customHeight="1">
      <c r="B258" s="160" t="s">
        <v>84</v>
      </c>
      <c r="C258" s="383" t="s">
        <v>83</v>
      </c>
      <c r="D258" s="384"/>
      <c r="E258" s="384"/>
      <c r="F258" s="384"/>
      <c r="G258" s="384"/>
      <c r="H258" s="384"/>
      <c r="I258" s="384"/>
      <c r="J258" s="384"/>
      <c r="K258" s="384"/>
      <c r="L258" s="384"/>
      <c r="M258" s="160"/>
    </row>
    <row r="259" spans="2:13" ht="18" customHeight="1">
      <c r="B259" s="150" t="s">
        <v>175</v>
      </c>
      <c r="C259" s="250" t="s">
        <v>199</v>
      </c>
      <c r="M259" s="160"/>
    </row>
    <row r="260" spans="1:12" ht="24" customHeight="1">
      <c r="A260" s="153" t="s">
        <v>58</v>
      </c>
      <c r="B260" s="163" t="s">
        <v>55</v>
      </c>
      <c r="H260" s="156"/>
      <c r="I260" s="156"/>
      <c r="J260" s="156"/>
      <c r="K260" s="156"/>
      <c r="L260" s="156"/>
    </row>
    <row r="261" spans="1:12" ht="10.5" customHeight="1">
      <c r="A261" s="153"/>
      <c r="B261" s="163"/>
      <c r="C261" s="156"/>
      <c r="D261" s="156"/>
      <c r="E261" s="156"/>
      <c r="F261" s="156"/>
      <c r="G261" s="156"/>
      <c r="H261" s="156"/>
      <c r="I261" s="156"/>
      <c r="J261" s="156"/>
      <c r="K261" s="156"/>
      <c r="L261" s="156"/>
    </row>
    <row r="262" spans="2:12" ht="15" customHeight="1">
      <c r="B262" s="313" t="s">
        <v>249</v>
      </c>
      <c r="C262" s="313"/>
      <c r="D262" s="313"/>
      <c r="E262" s="313"/>
      <c r="F262" s="313"/>
      <c r="G262" s="313"/>
      <c r="H262" s="313"/>
      <c r="I262" s="313"/>
      <c r="J262" s="313"/>
      <c r="K262" s="313"/>
      <c r="L262" s="313"/>
    </row>
    <row r="263" ht="16.5" customHeight="1"/>
    <row r="264" spans="1:12" ht="12" customHeight="1">
      <c r="A264" s="153" t="s">
        <v>60</v>
      </c>
      <c r="B264" s="209" t="s">
        <v>57</v>
      </c>
      <c r="C264" s="160"/>
      <c r="D264" s="160"/>
      <c r="E264" s="160"/>
      <c r="F264" s="160"/>
      <c r="G264" s="160"/>
      <c r="H264" s="160"/>
      <c r="I264" s="160"/>
      <c r="J264" s="160"/>
      <c r="K264" s="160"/>
      <c r="L264" s="160"/>
    </row>
    <row r="265" spans="1:12" ht="6" customHeight="1">
      <c r="A265" s="153"/>
      <c r="B265" s="209"/>
      <c r="C265" s="160"/>
      <c r="D265" s="160"/>
      <c r="E265" s="160"/>
      <c r="F265" s="160"/>
      <c r="G265" s="160"/>
      <c r="H265" s="160"/>
      <c r="I265" s="160"/>
      <c r="J265" s="160"/>
      <c r="K265" s="160"/>
      <c r="L265" s="160"/>
    </row>
    <row r="266" spans="2:12" ht="17.25" customHeight="1">
      <c r="B266" s="314" t="s">
        <v>64</v>
      </c>
      <c r="C266" s="314"/>
      <c r="D266" s="314"/>
      <c r="E266" s="314"/>
      <c r="F266" s="314"/>
      <c r="G266" s="314"/>
      <c r="H266" s="314"/>
      <c r="I266" s="314"/>
      <c r="J266" s="314"/>
      <c r="K266" s="314"/>
      <c r="L266" s="314"/>
    </row>
    <row r="267" spans="2:12" ht="18" customHeight="1">
      <c r="B267" s="160"/>
      <c r="C267" s="160"/>
      <c r="D267" s="160"/>
      <c r="E267" s="160"/>
      <c r="F267" s="160"/>
      <c r="G267" s="160"/>
      <c r="H267" s="160"/>
      <c r="I267" s="160"/>
      <c r="J267" s="160"/>
      <c r="K267" s="160"/>
      <c r="L267" s="160"/>
    </row>
    <row r="268" spans="1:12" ht="12" customHeight="1">
      <c r="A268" s="153" t="s">
        <v>85</v>
      </c>
      <c r="B268" s="163" t="s">
        <v>59</v>
      </c>
      <c r="C268" s="168"/>
      <c r="D268" s="168"/>
      <c r="E268" s="168"/>
      <c r="F268" s="168"/>
      <c r="G268" s="168"/>
      <c r="H268" s="168"/>
      <c r="I268" s="168"/>
      <c r="J268" s="168"/>
      <c r="K268" s="168"/>
      <c r="L268" s="168"/>
    </row>
    <row r="269" spans="1:12" ht="6.75" customHeight="1">
      <c r="A269" s="153"/>
      <c r="B269" s="163"/>
      <c r="C269" s="168"/>
      <c r="D269" s="168"/>
      <c r="E269" s="168"/>
      <c r="F269" s="168"/>
      <c r="G269" s="168"/>
      <c r="H269" s="168"/>
      <c r="I269" s="168"/>
      <c r="J269" s="168"/>
      <c r="K269" s="168"/>
      <c r="L269" s="168"/>
    </row>
    <row r="270" spans="2:12" ht="18" customHeight="1">
      <c r="B270" s="362" t="s">
        <v>267</v>
      </c>
      <c r="C270" s="375"/>
      <c r="D270" s="375"/>
      <c r="E270" s="375"/>
      <c r="F270" s="375"/>
      <c r="G270" s="375"/>
      <c r="H270" s="375"/>
      <c r="I270" s="375"/>
      <c r="J270" s="375"/>
      <c r="K270" s="375"/>
      <c r="L270" s="375"/>
    </row>
    <row r="271" ht="15" customHeight="1"/>
    <row r="272" spans="1:2" ht="15">
      <c r="A272" s="153" t="s">
        <v>89</v>
      </c>
      <c r="B272" s="163" t="s">
        <v>92</v>
      </c>
    </row>
    <row r="273" spans="1:12" ht="63" customHeight="1">
      <c r="A273" s="153"/>
      <c r="B273" s="385" t="s">
        <v>298</v>
      </c>
      <c r="C273" s="349"/>
      <c r="D273" s="349"/>
      <c r="E273" s="349"/>
      <c r="F273" s="349"/>
      <c r="G273" s="349"/>
      <c r="H273" s="349"/>
      <c r="I273" s="349"/>
      <c r="J273" s="349"/>
      <c r="K273" s="349"/>
      <c r="L273" s="349"/>
    </row>
    <row r="274" ht="3" customHeight="1"/>
    <row r="275" spans="1:12" ht="12.75" customHeight="1" hidden="1">
      <c r="A275" s="153"/>
      <c r="B275" s="374"/>
      <c r="C275" s="374"/>
      <c r="D275" s="374"/>
      <c r="E275" s="374"/>
      <c r="F275" s="374"/>
      <c r="G275" s="374"/>
      <c r="H275" s="374"/>
      <c r="I275" s="374"/>
      <c r="J275" s="374"/>
      <c r="K275" s="374"/>
      <c r="L275" s="374"/>
    </row>
    <row r="276" spans="2:12" ht="12.75" customHeight="1" hidden="1">
      <c r="B276" s="374"/>
      <c r="C276" s="374"/>
      <c r="D276" s="374"/>
      <c r="E276" s="374"/>
      <c r="F276" s="374"/>
      <c r="G276" s="374"/>
      <c r="H276" s="374"/>
      <c r="I276" s="374"/>
      <c r="J276" s="374"/>
      <c r="K276" s="374"/>
      <c r="L276" s="374"/>
    </row>
    <row r="277" ht="0.75" customHeight="1" hidden="1"/>
    <row r="278" ht="0.75" customHeight="1"/>
    <row r="279" spans="2:12" ht="28.5" customHeight="1">
      <c r="B279" s="384" t="s">
        <v>299</v>
      </c>
      <c r="C279" s="384"/>
      <c r="D279" s="384"/>
      <c r="E279" s="384"/>
      <c r="F279" s="384"/>
      <c r="G279" s="384"/>
      <c r="H279" s="384"/>
      <c r="I279" s="384"/>
      <c r="J279" s="384"/>
      <c r="K279" s="384"/>
      <c r="L279" s="384"/>
    </row>
    <row r="280" ht="7.5" customHeight="1" hidden="1"/>
    <row r="281" spans="2:12" ht="17.25" customHeight="1">
      <c r="B281" s="384" t="s">
        <v>300</v>
      </c>
      <c r="C281" s="384"/>
      <c r="D281" s="384"/>
      <c r="E281" s="384"/>
      <c r="F281" s="384"/>
      <c r="G281" s="384"/>
      <c r="H281" s="384"/>
      <c r="I281" s="384"/>
      <c r="J281" s="384"/>
      <c r="K281" s="384"/>
      <c r="L281" s="384"/>
    </row>
    <row r="282" spans="1:2" ht="18.75" customHeight="1">
      <c r="A282" s="153" t="s">
        <v>156</v>
      </c>
      <c r="B282" s="163" t="s">
        <v>61</v>
      </c>
    </row>
    <row r="283" ht="6" customHeight="1"/>
    <row r="284" spans="2:3" ht="15">
      <c r="B284" s="150" t="s">
        <v>70</v>
      </c>
      <c r="C284" s="210" t="s">
        <v>62</v>
      </c>
    </row>
    <row r="285" ht="10.5" customHeight="1"/>
    <row r="286" spans="3:12" ht="12.75" customHeight="1">
      <c r="C286" s="329" t="s">
        <v>250</v>
      </c>
      <c r="D286" s="329"/>
      <c r="E286" s="329"/>
      <c r="F286" s="329"/>
      <c r="G286" s="329"/>
      <c r="H286" s="329"/>
      <c r="I286" s="329"/>
      <c r="J286" s="329"/>
      <c r="K286" s="329"/>
      <c r="L286" s="329"/>
    </row>
    <row r="287" spans="3:12" ht="14.25" customHeight="1">
      <c r="C287" s="329"/>
      <c r="D287" s="329"/>
      <c r="E287" s="329"/>
      <c r="F287" s="329"/>
      <c r="G287" s="329"/>
      <c r="H287" s="329"/>
      <c r="I287" s="329"/>
      <c r="J287" s="329"/>
      <c r="K287" s="329"/>
      <c r="L287" s="329"/>
    </row>
    <row r="288" ht="6" customHeight="1" hidden="1"/>
    <row r="289" spans="3:12" ht="15" customHeight="1">
      <c r="C289" s="154"/>
      <c r="D289" s="154"/>
      <c r="E289" s="154"/>
      <c r="F289" s="154"/>
      <c r="G289" s="292"/>
      <c r="H289" s="292"/>
      <c r="I289" s="331" t="s">
        <v>86</v>
      </c>
      <c r="J289" s="331"/>
      <c r="K289" s="331" t="s">
        <v>238</v>
      </c>
      <c r="L289" s="331"/>
    </row>
    <row r="290" spans="8:12" ht="15">
      <c r="H290" s="154"/>
      <c r="I290" s="173" t="s">
        <v>274</v>
      </c>
      <c r="J290" s="173" t="s">
        <v>275</v>
      </c>
      <c r="K290" s="173" t="s">
        <v>274</v>
      </c>
      <c r="L290" s="173" t="s">
        <v>275</v>
      </c>
    </row>
    <row r="291" spans="3:12" ht="15">
      <c r="C291" s="377"/>
      <c r="D291" s="377"/>
      <c r="E291" s="377"/>
      <c r="F291" s="377"/>
      <c r="G291" s="377"/>
      <c r="H291" s="154"/>
      <c r="I291" s="177" t="s">
        <v>5</v>
      </c>
      <c r="J291" s="177" t="s">
        <v>5</v>
      </c>
      <c r="K291" s="177" t="s">
        <v>5</v>
      </c>
      <c r="L291" s="177" t="s">
        <v>5</v>
      </c>
    </row>
    <row r="292" spans="3:12" ht="15">
      <c r="C292" s="378" t="s">
        <v>291</v>
      </c>
      <c r="D292" s="378"/>
      <c r="E292" s="378"/>
      <c r="F292" s="378"/>
      <c r="G292" s="378"/>
      <c r="H292" s="154"/>
      <c r="I292" s="182">
        <f>CIS!F37</f>
        <v>126592</v>
      </c>
      <c r="J292" s="183">
        <f>CIS!H37</f>
        <v>436269</v>
      </c>
      <c r="K292" s="183">
        <f>CIS!J37</f>
        <v>132311</v>
      </c>
      <c r="L292" s="183">
        <f>CIS!L37</f>
        <v>510192</v>
      </c>
    </row>
    <row r="293" spans="3:12" ht="15">
      <c r="C293" s="378" t="s">
        <v>87</v>
      </c>
      <c r="D293" s="378"/>
      <c r="E293" s="378"/>
      <c r="F293" s="378"/>
      <c r="G293" s="378"/>
      <c r="H293" s="154"/>
      <c r="I293" s="182">
        <f>163000000</f>
        <v>163000000</v>
      </c>
      <c r="J293" s="184">
        <v>163000000</v>
      </c>
      <c r="K293" s="183">
        <v>163000000</v>
      </c>
      <c r="L293" s="294">
        <v>163000000</v>
      </c>
    </row>
    <row r="294" spans="3:12" ht="15">
      <c r="C294" s="378"/>
      <c r="D294" s="378"/>
      <c r="E294" s="378"/>
      <c r="F294" s="378"/>
      <c r="G294" s="378"/>
      <c r="H294" s="154"/>
      <c r="I294" s="294"/>
      <c r="J294" s="183"/>
      <c r="K294" s="295"/>
      <c r="L294" s="294"/>
    </row>
    <row r="295" spans="3:12" ht="21" customHeight="1">
      <c r="C295" s="376" t="s">
        <v>88</v>
      </c>
      <c r="D295" s="376"/>
      <c r="E295" s="376"/>
      <c r="F295" s="376"/>
      <c r="G295" s="376"/>
      <c r="H295" s="197"/>
      <c r="I295" s="275">
        <f>($I$292/$I$293)*100</f>
        <v>0.0776638036809816</v>
      </c>
      <c r="J295" s="275">
        <f>($J$292/$J$293)*100</f>
        <v>0.26764969325153376</v>
      </c>
      <c r="K295" s="275">
        <f>($K$292/$K$293)*100</f>
        <v>0.08117239263803681</v>
      </c>
      <c r="L295" s="275">
        <f>($L$292/$L$293)*100</f>
        <v>0.313001226993865</v>
      </c>
    </row>
    <row r="296" spans="9:10" ht="4.5" customHeight="1">
      <c r="I296" s="171"/>
      <c r="J296" s="171"/>
    </row>
    <row r="297" spans="2:3" ht="14.25" customHeight="1">
      <c r="B297" s="150" t="s">
        <v>71</v>
      </c>
      <c r="C297" s="210" t="s">
        <v>63</v>
      </c>
    </row>
    <row r="298" ht="6.75" customHeight="1"/>
    <row r="299" spans="3:12" ht="15">
      <c r="C299" s="314" t="s">
        <v>72</v>
      </c>
      <c r="D299" s="314"/>
      <c r="E299" s="314"/>
      <c r="F299" s="314"/>
      <c r="G299" s="314"/>
      <c r="H299" s="314"/>
      <c r="I299" s="314"/>
      <c r="J299" s="314"/>
      <c r="K299" s="314"/>
      <c r="L299" s="314"/>
    </row>
    <row r="300" ht="11.25" customHeight="1"/>
    <row r="301" spans="1:12" ht="14.25" customHeight="1">
      <c r="A301" s="153" t="s">
        <v>191</v>
      </c>
      <c r="B301" s="328" t="s">
        <v>157</v>
      </c>
      <c r="C301" s="328"/>
      <c r="D301" s="328"/>
      <c r="E301" s="328"/>
      <c r="F301" s="328"/>
      <c r="G301" s="328"/>
      <c r="H301" s="328"/>
      <c r="I301" s="328"/>
      <c r="J301" s="328"/>
      <c r="K301" s="328"/>
      <c r="L301" s="328"/>
    </row>
    <row r="302" ht="12" customHeight="1"/>
    <row r="303" spans="2:12" ht="29.25" customHeight="1">
      <c r="B303" s="329" t="s">
        <v>290</v>
      </c>
      <c r="C303" s="329"/>
      <c r="D303" s="329"/>
      <c r="E303" s="329"/>
      <c r="F303" s="329"/>
      <c r="G303" s="329"/>
      <c r="H303" s="329"/>
      <c r="I303" s="329"/>
      <c r="J303" s="329"/>
      <c r="K303" s="329"/>
      <c r="L303" s="329"/>
    </row>
    <row r="304" spans="2:12" ht="15">
      <c r="B304" s="156"/>
      <c r="C304" s="156"/>
      <c r="D304" s="156"/>
      <c r="E304" s="156"/>
      <c r="F304" s="156"/>
      <c r="G304" s="156"/>
      <c r="H304" s="156"/>
      <c r="I304" s="156"/>
      <c r="J304" s="156"/>
      <c r="K304" s="156"/>
      <c r="L304" s="156"/>
    </row>
    <row r="310" ht="15">
      <c r="A310" s="153"/>
    </row>
    <row r="311" ht="10.5" customHeight="1"/>
    <row r="312" ht="13.5" customHeight="1"/>
    <row r="316" ht="15">
      <c r="A316" s="153"/>
    </row>
    <row r="317" ht="10.5" customHeight="1"/>
    <row r="321" ht="15">
      <c r="A321" s="153"/>
    </row>
    <row r="322" ht="10.5" customHeight="1"/>
    <row r="326" ht="15">
      <c r="A326" s="153"/>
    </row>
    <row r="327" ht="10.5" customHeight="1"/>
    <row r="332" ht="15">
      <c r="A332" s="153"/>
    </row>
    <row r="333" ht="10.5" customHeight="1"/>
    <row r="338" ht="15">
      <c r="A338" s="153"/>
    </row>
    <row r="339" ht="10.5" customHeight="1"/>
    <row r="342" spans="2:12" ht="15">
      <c r="B342" s="168"/>
      <c r="C342" s="168"/>
      <c r="D342" s="168"/>
      <c r="E342" s="168"/>
      <c r="F342" s="168"/>
      <c r="G342" s="168"/>
      <c r="H342" s="168"/>
      <c r="I342" s="168"/>
      <c r="J342" s="168"/>
      <c r="K342" s="168"/>
      <c r="L342" s="168"/>
    </row>
    <row r="343" spans="2:12" ht="15">
      <c r="B343" s="168"/>
      <c r="C343" s="168"/>
      <c r="D343" s="168"/>
      <c r="E343" s="168"/>
      <c r="F343" s="168"/>
      <c r="G343" s="168"/>
      <c r="H343" s="168"/>
      <c r="I343" s="168"/>
      <c r="J343" s="168"/>
      <c r="K343" s="168"/>
      <c r="L343" s="168"/>
    </row>
    <row r="344" s="211" customFormat="1" ht="14.25"/>
    <row r="345" s="211" customFormat="1" ht="14.25"/>
    <row r="346" s="211" customFormat="1" ht="14.25"/>
    <row r="347" s="211" customFormat="1" ht="14.25"/>
    <row r="348" s="211" customFormat="1" ht="14.25"/>
    <row r="349" s="211" customFormat="1" ht="14.25"/>
    <row r="350" s="211" customFormat="1" ht="14.25"/>
    <row r="351" s="211" customFormat="1" ht="14.25"/>
    <row r="352" s="211" customFormat="1" ht="14.25"/>
    <row r="353" s="211" customFormat="1" ht="14.25"/>
    <row r="354" s="211" customFormat="1" ht="14.25"/>
    <row r="355" s="211" customFormat="1" ht="14.25"/>
    <row r="356" s="211" customFormat="1" ht="14.25"/>
    <row r="357" s="211" customFormat="1" ht="14.25"/>
    <row r="358" s="211" customFormat="1" ht="14.25"/>
    <row r="359" s="211" customFormat="1" ht="14.25"/>
    <row r="360" s="211" customFormat="1" ht="14.25"/>
    <row r="361" s="211" customFormat="1" ht="14.25"/>
    <row r="362" s="211" customFormat="1" ht="14.25"/>
    <row r="363" s="211" customFormat="1" ht="14.25"/>
    <row r="364" s="211" customFormat="1" ht="14.25"/>
    <row r="365" s="211" customFormat="1" ht="14.25"/>
    <row r="366" s="211" customFormat="1" ht="14.25"/>
    <row r="367" s="211" customFormat="1" ht="14.25"/>
    <row r="368" s="211" customFormat="1" ht="14.25"/>
    <row r="369" s="211" customFormat="1" ht="14.25"/>
    <row r="370" s="211" customFormat="1" ht="14.25"/>
    <row r="371" s="211" customFormat="1" ht="14.25"/>
    <row r="372" s="211" customFormat="1" ht="14.25"/>
    <row r="373" s="211" customFormat="1" ht="14.25"/>
    <row r="374" s="211" customFormat="1" ht="14.25"/>
    <row r="375" s="211" customFormat="1" ht="14.25"/>
    <row r="376" s="211" customFormat="1" ht="14.25"/>
    <row r="377" s="211" customFormat="1" ht="14.25"/>
    <row r="378" s="211" customFormat="1" ht="14.25"/>
    <row r="379" s="211" customFormat="1" ht="14.25"/>
    <row r="380" s="211" customFormat="1" ht="14.25"/>
    <row r="381" s="211" customFormat="1" ht="14.25"/>
    <row r="382" s="211" customFormat="1" ht="14.25"/>
    <row r="383" s="211" customFormat="1" ht="14.25"/>
    <row r="384" s="211" customFormat="1" ht="14.25"/>
    <row r="385" s="211" customFormat="1" ht="14.25"/>
    <row r="386" s="211" customFormat="1" ht="14.25"/>
    <row r="387" s="211" customFormat="1" ht="14.25"/>
    <row r="388" s="211" customFormat="1" ht="14.25"/>
    <row r="389" s="211" customFormat="1" ht="14.25"/>
    <row r="390" s="211" customFormat="1" ht="14.25"/>
    <row r="391" s="211" customFormat="1" ht="14.25"/>
    <row r="392" s="211" customFormat="1" ht="14.25"/>
    <row r="393" s="211" customFormat="1" ht="14.25"/>
    <row r="394" s="211" customFormat="1" ht="14.25"/>
    <row r="395" s="211" customFormat="1" ht="14.25"/>
    <row r="396" s="211" customFormat="1" ht="14.25"/>
    <row r="397" s="211" customFormat="1" ht="14.25"/>
    <row r="398" s="211" customFormat="1" ht="14.25"/>
    <row r="399" s="211" customFormat="1" ht="14.25"/>
    <row r="400" s="211" customFormat="1" ht="14.25"/>
    <row r="401" s="211" customFormat="1" ht="14.25"/>
    <row r="402" s="211" customFormat="1" ht="14.25"/>
    <row r="403" s="211" customFormat="1" ht="14.25"/>
    <row r="404" s="211" customFormat="1" ht="14.25"/>
    <row r="405" s="211" customFormat="1" ht="14.25"/>
    <row r="406" s="211" customFormat="1" ht="14.25"/>
    <row r="407" s="211" customFormat="1" ht="14.25"/>
    <row r="408" s="211" customFormat="1" ht="14.25"/>
    <row r="409" s="211" customFormat="1" ht="14.25"/>
    <row r="410" s="211" customFormat="1" ht="14.25"/>
    <row r="411" s="211" customFormat="1" ht="14.25"/>
    <row r="412" s="211" customFormat="1" ht="14.25"/>
    <row r="413" s="211" customFormat="1" ht="14.25"/>
    <row r="414" s="211" customFormat="1" ht="14.25"/>
    <row r="415" s="211" customFormat="1" ht="14.25"/>
    <row r="416" s="211" customFormat="1" ht="14.25"/>
    <row r="417" s="211" customFormat="1" ht="14.25"/>
    <row r="418" s="211" customFormat="1" ht="14.25"/>
    <row r="419" s="211" customFormat="1" ht="14.25"/>
    <row r="420" s="211" customFormat="1" ht="14.25"/>
    <row r="421" s="211" customFormat="1" ht="14.25"/>
    <row r="422" s="211" customFormat="1" ht="14.25"/>
    <row r="423" s="211" customFormat="1" ht="14.25"/>
    <row r="424" s="211" customFormat="1" ht="14.25"/>
    <row r="425" s="211" customFormat="1" ht="14.25"/>
    <row r="426" s="211" customFormat="1" ht="14.25"/>
    <row r="427" s="211" customFormat="1" ht="14.25"/>
    <row r="428" s="211" customFormat="1" ht="14.25"/>
    <row r="429" s="211" customFormat="1" ht="14.25"/>
    <row r="430" s="211" customFormat="1" ht="14.25"/>
    <row r="431" s="211" customFormat="1" ht="14.25"/>
    <row r="432" s="211" customFormat="1" ht="14.25"/>
    <row r="433" s="211" customFormat="1" ht="14.25"/>
    <row r="434" s="211" customFormat="1" ht="14.25"/>
    <row r="435" s="211" customFormat="1" ht="14.25"/>
    <row r="436" s="211" customFormat="1" ht="14.25"/>
    <row r="437" s="211" customFormat="1" ht="14.25"/>
    <row r="438" s="211" customFormat="1" ht="14.25"/>
    <row r="439" s="211" customFormat="1" ht="14.25"/>
    <row r="440" s="211" customFormat="1" ht="14.25"/>
    <row r="441" s="211" customFormat="1" ht="14.25"/>
    <row r="442" s="211" customFormat="1" ht="14.25"/>
    <row r="443" s="211" customFormat="1" ht="14.25"/>
    <row r="444" s="211" customFormat="1" ht="14.25"/>
    <row r="445" s="211" customFormat="1" ht="14.25"/>
    <row r="446" s="211" customFormat="1" ht="14.25"/>
    <row r="447" s="211" customFormat="1" ht="14.25"/>
    <row r="448" s="211" customFormat="1" ht="14.25"/>
    <row r="449" s="211" customFormat="1" ht="14.25"/>
    <row r="450" s="211" customFormat="1" ht="14.25"/>
    <row r="451" s="211" customFormat="1" ht="14.25"/>
    <row r="452" s="211" customFormat="1" ht="14.25"/>
    <row r="453" s="211" customFormat="1" ht="14.25"/>
    <row r="454" s="211" customFormat="1" ht="14.25"/>
    <row r="455" s="211" customFormat="1" ht="14.25"/>
    <row r="456" s="211" customFormat="1" ht="14.25"/>
    <row r="457" s="211" customFormat="1" ht="14.25"/>
    <row r="458" s="211" customFormat="1" ht="14.25"/>
    <row r="459" s="211" customFormat="1" ht="14.25"/>
    <row r="460" s="211" customFormat="1" ht="14.25"/>
    <row r="461" s="211" customFormat="1" ht="14.25"/>
    <row r="462" s="211" customFormat="1" ht="14.25"/>
    <row r="463" s="211" customFormat="1" ht="14.25"/>
    <row r="464" s="211" customFormat="1" ht="14.25"/>
    <row r="465" s="211" customFormat="1" ht="14.25"/>
    <row r="466" s="211" customFormat="1" ht="14.25"/>
    <row r="467" s="211" customFormat="1" ht="14.25"/>
    <row r="468" s="211" customFormat="1" ht="14.25"/>
    <row r="469" s="211" customFormat="1" ht="14.25"/>
    <row r="470" s="211" customFormat="1" ht="14.25"/>
    <row r="471" s="211" customFormat="1" ht="14.25"/>
    <row r="472" s="211" customFormat="1" ht="14.25"/>
    <row r="473" s="211" customFormat="1" ht="14.25"/>
    <row r="474" s="211" customFormat="1" ht="14.25"/>
    <row r="475" s="211" customFormat="1" ht="14.25"/>
    <row r="476" s="211" customFormat="1" ht="14.25"/>
    <row r="477" s="211" customFormat="1" ht="14.25"/>
    <row r="478" s="211" customFormat="1" ht="14.25"/>
    <row r="479" s="211" customFormat="1" ht="14.25"/>
    <row r="480" s="211" customFormat="1" ht="14.25"/>
    <row r="481" s="211" customFormat="1" ht="14.25"/>
    <row r="482" s="211" customFormat="1" ht="14.25"/>
    <row r="483" s="211" customFormat="1" ht="14.25"/>
    <row r="484" s="211" customFormat="1" ht="14.25"/>
    <row r="485" s="211" customFormat="1" ht="14.25"/>
    <row r="486" s="211" customFormat="1" ht="14.25"/>
    <row r="487" s="211" customFormat="1" ht="14.25"/>
    <row r="488" s="211" customFormat="1" ht="14.25"/>
    <row r="489" s="211" customFormat="1" ht="14.25"/>
    <row r="490" s="211" customFormat="1" ht="14.25"/>
    <row r="491" s="211" customFormat="1" ht="14.25"/>
    <row r="492" s="211" customFormat="1" ht="14.25"/>
    <row r="493" s="211" customFormat="1" ht="14.25"/>
    <row r="494" s="211" customFormat="1" ht="14.25"/>
    <row r="495" s="211" customFormat="1" ht="14.25"/>
    <row r="496" s="211" customFormat="1" ht="14.25"/>
    <row r="497" s="211" customFormat="1" ht="14.25"/>
    <row r="498" s="211" customFormat="1" ht="14.25"/>
    <row r="499" s="211" customFormat="1" ht="14.25"/>
    <row r="500" s="211" customFormat="1" ht="14.25"/>
    <row r="501" s="211" customFormat="1" ht="14.25"/>
    <row r="502" s="211" customFormat="1" ht="14.25"/>
    <row r="503" s="211" customFormat="1" ht="14.25"/>
    <row r="504" s="211" customFormat="1" ht="14.25"/>
    <row r="505" s="211" customFormat="1" ht="14.25"/>
    <row r="506" s="211" customFormat="1" ht="14.25"/>
    <row r="507" s="211" customFormat="1" ht="14.25"/>
    <row r="508" s="211" customFormat="1" ht="14.25"/>
    <row r="509" s="211" customFormat="1" ht="14.25"/>
    <row r="510" s="211" customFormat="1" ht="14.25"/>
    <row r="511" s="211" customFormat="1" ht="14.25"/>
    <row r="512" s="211" customFormat="1" ht="14.25"/>
    <row r="513" s="211" customFormat="1" ht="14.25"/>
    <row r="514" s="211" customFormat="1" ht="14.25"/>
    <row r="515" s="211" customFormat="1" ht="14.25"/>
    <row r="516" s="211" customFormat="1" ht="14.25"/>
    <row r="517" s="211" customFormat="1" ht="14.25"/>
    <row r="518" s="211" customFormat="1" ht="14.25"/>
    <row r="519" s="211" customFormat="1" ht="14.25"/>
    <row r="520" s="211" customFormat="1" ht="14.25"/>
    <row r="521" s="211" customFormat="1" ht="14.25"/>
    <row r="522" s="211" customFormat="1" ht="14.25"/>
    <row r="523" s="211" customFormat="1" ht="14.25"/>
    <row r="524" s="211" customFormat="1" ht="14.25"/>
    <row r="525" s="211" customFormat="1" ht="14.25"/>
    <row r="526" s="211" customFormat="1" ht="14.25"/>
    <row r="527" s="211" customFormat="1" ht="14.25"/>
    <row r="528" s="211" customFormat="1" ht="14.25"/>
    <row r="529" s="211" customFormat="1" ht="14.25"/>
    <row r="530" s="211" customFormat="1" ht="14.25"/>
    <row r="531" s="211" customFormat="1" ht="14.25"/>
    <row r="532" s="211" customFormat="1" ht="14.25"/>
    <row r="533" s="211" customFormat="1" ht="14.25"/>
    <row r="534" s="211" customFormat="1" ht="14.25"/>
    <row r="535" s="211" customFormat="1" ht="14.25"/>
    <row r="536" s="211" customFormat="1" ht="14.25"/>
    <row r="537" s="211" customFormat="1" ht="14.25"/>
    <row r="538" s="211" customFormat="1" ht="14.25"/>
    <row r="539" s="211" customFormat="1" ht="14.25"/>
    <row r="540" s="211" customFormat="1" ht="14.25"/>
    <row r="541" s="211" customFormat="1" ht="14.25"/>
    <row r="542" s="211" customFormat="1" ht="14.25"/>
    <row r="543" s="211" customFormat="1" ht="14.25"/>
    <row r="544" s="211" customFormat="1" ht="14.25"/>
  </sheetData>
  <mergeCells count="164">
    <mergeCell ref="G106:H106"/>
    <mergeCell ref="K108:L108"/>
    <mergeCell ref="G110:H110"/>
    <mergeCell ref="I110:J110"/>
    <mergeCell ref="K110:L110"/>
    <mergeCell ref="G107:H107"/>
    <mergeCell ref="I107:J107"/>
    <mergeCell ref="G108:H108"/>
    <mergeCell ref="I108:J108"/>
    <mergeCell ref="I104:J104"/>
    <mergeCell ref="G105:H105"/>
    <mergeCell ref="I105:J105"/>
    <mergeCell ref="K105:L105"/>
    <mergeCell ref="J248:J249"/>
    <mergeCell ref="H248:I249"/>
    <mergeCell ref="G79:H79"/>
    <mergeCell ref="B133:L133"/>
    <mergeCell ref="B145:G145"/>
    <mergeCell ref="J153:L153"/>
    <mergeCell ref="B171:D171"/>
    <mergeCell ref="B140:H140"/>
    <mergeCell ref="B174:L174"/>
    <mergeCell ref="K98:L98"/>
    <mergeCell ref="H250:I250"/>
    <mergeCell ref="C286:L287"/>
    <mergeCell ref="C252:E252"/>
    <mergeCell ref="C253:E253"/>
    <mergeCell ref="C255:E255"/>
    <mergeCell ref="B257:C257"/>
    <mergeCell ref="C258:L258"/>
    <mergeCell ref="B273:L273"/>
    <mergeCell ref="B279:L279"/>
    <mergeCell ref="B281:L281"/>
    <mergeCell ref="I289:J289"/>
    <mergeCell ref="B301:L301"/>
    <mergeCell ref="B262:L262"/>
    <mergeCell ref="B270:L270"/>
    <mergeCell ref="C295:G295"/>
    <mergeCell ref="C291:G291"/>
    <mergeCell ref="C293:G293"/>
    <mergeCell ref="C292:G292"/>
    <mergeCell ref="C294:G294"/>
    <mergeCell ref="K289:L289"/>
    <mergeCell ref="B303:L303"/>
    <mergeCell ref="B66:L66"/>
    <mergeCell ref="B112:L112"/>
    <mergeCell ref="B115:L115"/>
    <mergeCell ref="B117:L117"/>
    <mergeCell ref="C299:L299"/>
    <mergeCell ref="B275:L276"/>
    <mergeCell ref="B241:L241"/>
    <mergeCell ref="B183:L183"/>
    <mergeCell ref="B205:L205"/>
    <mergeCell ref="B13:L14"/>
    <mergeCell ref="B266:L266"/>
    <mergeCell ref="B237:L237"/>
    <mergeCell ref="B249:C249"/>
    <mergeCell ref="B184:L184"/>
    <mergeCell ref="B64:L64"/>
    <mergeCell ref="B245:L246"/>
    <mergeCell ref="B194:L194"/>
    <mergeCell ref="C254:E254"/>
    <mergeCell ref="B15:L16"/>
    <mergeCell ref="B18:L19"/>
    <mergeCell ref="B44:L44"/>
    <mergeCell ref="B21:L21"/>
    <mergeCell ref="B40:L40"/>
    <mergeCell ref="B22:L22"/>
    <mergeCell ref="B24:L24"/>
    <mergeCell ref="B28:L28"/>
    <mergeCell ref="B29:L29"/>
    <mergeCell ref="B125:L125"/>
    <mergeCell ref="B124:L124"/>
    <mergeCell ref="B119:L119"/>
    <mergeCell ref="G99:H99"/>
    <mergeCell ref="I99:J99"/>
    <mergeCell ref="K99:L99"/>
    <mergeCell ref="G101:H101"/>
    <mergeCell ref="I101:J101"/>
    <mergeCell ref="K101:L101"/>
    <mergeCell ref="B102:E102"/>
    <mergeCell ref="B68:L68"/>
    <mergeCell ref="I76:J76"/>
    <mergeCell ref="I77:J77"/>
    <mergeCell ref="I78:J78"/>
    <mergeCell ref="K78:L78"/>
    <mergeCell ref="K77:L77"/>
    <mergeCell ref="K70:L70"/>
    <mergeCell ref="K71:L71"/>
    <mergeCell ref="I73:J73"/>
    <mergeCell ref="K73:L73"/>
    <mergeCell ref="B48:L49"/>
    <mergeCell ref="B55:L55"/>
    <mergeCell ref="B60:L60"/>
    <mergeCell ref="B51:L51"/>
    <mergeCell ref="B52:L52"/>
    <mergeCell ref="B53:L53"/>
    <mergeCell ref="B57:L58"/>
    <mergeCell ref="B62:L62"/>
    <mergeCell ref="I71:J71"/>
    <mergeCell ref="I72:J72"/>
    <mergeCell ref="B123:L123"/>
    <mergeCell ref="K72:L72"/>
    <mergeCell ref="K86:L86"/>
    <mergeCell ref="B83:E83"/>
    <mergeCell ref="G73:H73"/>
    <mergeCell ref="G77:H77"/>
    <mergeCell ref="G78:H78"/>
    <mergeCell ref="I80:J80"/>
    <mergeCell ref="B192:L193"/>
    <mergeCell ref="B228:L229"/>
    <mergeCell ref="B232:L232"/>
    <mergeCell ref="I95:J95"/>
    <mergeCell ref="G96:H96"/>
    <mergeCell ref="I96:J96"/>
    <mergeCell ref="K80:L80"/>
    <mergeCell ref="G80:H80"/>
    <mergeCell ref="G82:H82"/>
    <mergeCell ref="G70:H70"/>
    <mergeCell ref="G72:H72"/>
    <mergeCell ref="I70:J70"/>
    <mergeCell ref="B138:G138"/>
    <mergeCell ref="B137:G137"/>
    <mergeCell ref="G91:H91"/>
    <mergeCell ref="I91:J91"/>
    <mergeCell ref="I134:J134"/>
    <mergeCell ref="I94:J94"/>
    <mergeCell ref="G95:H95"/>
    <mergeCell ref="I82:J82"/>
    <mergeCell ref="K82:L82"/>
    <mergeCell ref="G88:H88"/>
    <mergeCell ref="I88:J88"/>
    <mergeCell ref="G87:H87"/>
    <mergeCell ref="I86:J86"/>
    <mergeCell ref="I85:J85"/>
    <mergeCell ref="G86:H86"/>
    <mergeCell ref="K91:L91"/>
    <mergeCell ref="K95:L95"/>
    <mergeCell ref="G89:H89"/>
    <mergeCell ref="I89:J89"/>
    <mergeCell ref="B127:L127"/>
    <mergeCell ref="B126:L126"/>
    <mergeCell ref="K134:L134"/>
    <mergeCell ref="K89:L89"/>
    <mergeCell ref="K96:L96"/>
    <mergeCell ref="G97:H97"/>
    <mergeCell ref="G98:H98"/>
    <mergeCell ref="I98:J98"/>
    <mergeCell ref="B114:L114"/>
    <mergeCell ref="B131:L131"/>
    <mergeCell ref="B147:L147"/>
    <mergeCell ref="B141:H141"/>
    <mergeCell ref="B142:G142"/>
    <mergeCell ref="B144:G144"/>
    <mergeCell ref="B233:L233"/>
    <mergeCell ref="B196:L196"/>
    <mergeCell ref="A148:L149"/>
    <mergeCell ref="B190:L191"/>
    <mergeCell ref="B202:L203"/>
    <mergeCell ref="I208:J208"/>
    <mergeCell ref="K208:L208"/>
    <mergeCell ref="F153:I153"/>
    <mergeCell ref="B185:L187"/>
    <mergeCell ref="B198:L198"/>
  </mergeCells>
  <printOptions/>
  <pageMargins left="0.28" right="0.23" top="0.25" bottom="0" header="0.26" footer="0.28"/>
  <pageSetup horizontalDpi="600" verticalDpi="600" orientation="portrait" paperSize="9" scale="85" r:id="rId2"/>
  <headerFooter alignWithMargins="0">
    <oddFooter>&amp;R
</oddFooter>
  </headerFooter>
  <rowBreaks count="5" manualBreakCount="5">
    <brk id="54" max="11" man="1"/>
    <brk id="111" max="11" man="1"/>
    <brk id="147" max="11" man="1"/>
    <brk id="201" max="11" man="1"/>
    <brk id="25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phlim</cp:lastModifiedBy>
  <cp:lastPrinted>2007-08-28T08:20:10Z</cp:lastPrinted>
  <dcterms:created xsi:type="dcterms:W3CDTF">2005-11-28T06:27:33Z</dcterms:created>
  <dcterms:modified xsi:type="dcterms:W3CDTF">2007-08-28T08:30:20Z</dcterms:modified>
  <cp:category/>
  <cp:version/>
  <cp:contentType/>
  <cp:contentStatus/>
</cp:coreProperties>
</file>